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Chodník Kladensk..." sheetId="2" r:id="rId2"/>
    <sheet name="SO 101.1 - Vozovka Kladen..." sheetId="3" r:id="rId3"/>
    <sheet name="SO 102 - Chodník Kralupsk..." sheetId="4" r:id="rId4"/>
    <sheet name="SO 102.1 - Vozovka Kralup..." sheetId="5" r:id="rId5"/>
    <sheet name="1 - Elektromontáže" sheetId="6" r:id="rId6"/>
    <sheet name="2 - Zemní a montážní práce" sheetId="7" r:id="rId7"/>
    <sheet name="3 - Ostatní náklady" sheetId="8" r:id="rId8"/>
    <sheet name="VON - Vedlejší a ostatní ..." sheetId="9" r:id="rId9"/>
    <sheet name="Pokyny pro vyplnění" sheetId="10" r:id="rId10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 101 - Chodník Kladensk...'!$C$87:$K$317</definedName>
    <definedName name="_xlnm.Print_Area" localSheetId="1">'SO 101 - Chodník Kladensk...'!$C$4:$J$39,'SO 101 - Chodník Kladensk...'!$C$45:$J$69,'SO 101 - Chodník Kladensk...'!$C$75:$K$317</definedName>
    <definedName name="_xlnm.Print_Titles" localSheetId="1">'SO 101 - Chodník Kladensk...'!$87:$87</definedName>
    <definedName name="_xlnm._FilterDatabase" localSheetId="2" hidden="1">'SO 101.1 - Vozovka Kladen...'!$C$85:$K$210</definedName>
    <definedName name="_xlnm.Print_Area" localSheetId="2">'SO 101.1 - Vozovka Kladen...'!$C$4:$J$39,'SO 101.1 - Vozovka Kladen...'!$C$45:$J$67,'SO 101.1 - Vozovka Kladen...'!$C$73:$K$210</definedName>
    <definedName name="_xlnm.Print_Titles" localSheetId="2">'SO 101.1 - Vozovka Kladen...'!$85:$85</definedName>
    <definedName name="_xlnm._FilterDatabase" localSheetId="3" hidden="1">'SO 102 - Chodník Kralupsk...'!$C$87:$K$388</definedName>
    <definedName name="_xlnm.Print_Area" localSheetId="3">'SO 102 - Chodník Kralupsk...'!$C$4:$J$39,'SO 102 - Chodník Kralupsk...'!$C$45:$J$69,'SO 102 - Chodník Kralupsk...'!$C$75:$K$388</definedName>
    <definedName name="_xlnm.Print_Titles" localSheetId="3">'SO 102 - Chodník Kralupsk...'!$87:$87</definedName>
    <definedName name="_xlnm._FilterDatabase" localSheetId="4" hidden="1">'SO 102.1 - Vozovka Kralup...'!$C$85:$K$239</definedName>
    <definedName name="_xlnm.Print_Area" localSheetId="4">'SO 102.1 - Vozovka Kralup...'!$C$4:$J$39,'SO 102.1 - Vozovka Kralup...'!$C$45:$J$67,'SO 102.1 - Vozovka Kralup...'!$C$73:$K$239</definedName>
    <definedName name="_xlnm.Print_Titles" localSheetId="4">'SO 102.1 - Vozovka Kralup...'!$85:$85</definedName>
    <definedName name="_xlnm._FilterDatabase" localSheetId="5" hidden="1">'1 - Elektromontáže'!$C$85:$K$186</definedName>
    <definedName name="_xlnm.Print_Area" localSheetId="5">'1 - Elektromontáže'!$C$4:$J$41,'1 - Elektromontáže'!$C$47:$J$65,'1 - Elektromontáže'!$C$71:$K$186</definedName>
    <definedName name="_xlnm.Print_Titles" localSheetId="5">'1 - Elektromontáže'!$85:$85</definedName>
    <definedName name="_xlnm._FilterDatabase" localSheetId="6" hidden="1">'2 - Zemní a montážní práce'!$C$85:$K$167</definedName>
    <definedName name="_xlnm.Print_Area" localSheetId="6">'2 - Zemní a montážní práce'!$C$4:$J$41,'2 - Zemní a montážní práce'!$C$47:$J$65,'2 - Zemní a montážní práce'!$C$71:$K$167</definedName>
    <definedName name="_xlnm.Print_Titles" localSheetId="6">'2 - Zemní a montážní práce'!$85:$85</definedName>
    <definedName name="_xlnm._FilterDatabase" localSheetId="7" hidden="1">'3 - Ostatní náklady'!$C$87:$K$96</definedName>
    <definedName name="_xlnm.Print_Area" localSheetId="7">'3 - Ostatní náklady'!$C$4:$J$41,'3 - Ostatní náklady'!$C$47:$J$67,'3 - Ostatní náklady'!$C$73:$K$96</definedName>
    <definedName name="_xlnm.Print_Titles" localSheetId="7">'3 - Ostatní náklady'!$87:$87</definedName>
    <definedName name="_xlnm._FilterDatabase" localSheetId="8" hidden="1">'VON - Vedlejší a ostatní ...'!$C$83:$K$107</definedName>
    <definedName name="_xlnm.Print_Area" localSheetId="8">'VON - Vedlejší a ostatní ...'!$C$4:$J$39,'VON - Vedlejší a ostatní ...'!$C$45:$J$65,'VON - Vedlejší a ostatní ...'!$C$71:$K$107</definedName>
    <definedName name="_xlnm.Print_Titles" localSheetId="8">'VON - Vedlejší a ostatní ...'!$83:$83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7"/>
  <c r="J36"/>
  <c i="1" r="AY63"/>
  <c i="9" r="J35"/>
  <c i="1" r="AX63"/>
  <c i="9" r="BI104"/>
  <c r="BH104"/>
  <c r="BG104"/>
  <c r="BF104"/>
  <c r="T104"/>
  <c r="T103"/>
  <c r="R104"/>
  <c r="R103"/>
  <c r="P104"/>
  <c r="P103"/>
  <c r="BI99"/>
  <c r="BH99"/>
  <c r="BG99"/>
  <c r="BF99"/>
  <c r="T99"/>
  <c r="T98"/>
  <c r="R99"/>
  <c r="R98"/>
  <c r="P99"/>
  <c r="P98"/>
  <c r="BI95"/>
  <c r="BH95"/>
  <c r="BG95"/>
  <c r="BF95"/>
  <c r="T95"/>
  <c r="T94"/>
  <c r="R95"/>
  <c r="R94"/>
  <c r="P95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78"/>
  <c r="E7"/>
  <c r="E74"/>
  <c i="8" r="J39"/>
  <c r="J38"/>
  <c i="1" r="AY62"/>
  <c i="8" r="J37"/>
  <c i="1" r="AX62"/>
  <c i="8" r="BI94"/>
  <c r="BH94"/>
  <c r="BG94"/>
  <c r="BF94"/>
  <c r="T94"/>
  <c r="T93"/>
  <c r="T92"/>
  <c r="R94"/>
  <c r="R93"/>
  <c r="R92"/>
  <c r="P94"/>
  <c r="P93"/>
  <c r="P92"/>
  <c r="BI90"/>
  <c r="BH90"/>
  <c r="BG90"/>
  <c r="BF90"/>
  <c r="T90"/>
  <c r="T89"/>
  <c r="R90"/>
  <c r="R89"/>
  <c r="R88"/>
  <c r="P90"/>
  <c r="P89"/>
  <c r="P88"/>
  <c i="1" r="AU62"/>
  <c i="8" r="J85"/>
  <c r="J84"/>
  <c r="F84"/>
  <c r="F82"/>
  <c r="E80"/>
  <c r="J59"/>
  <c r="J58"/>
  <c r="F58"/>
  <c r="F56"/>
  <c r="E54"/>
  <c r="J20"/>
  <c r="E20"/>
  <c r="F59"/>
  <c r="J19"/>
  <c r="J14"/>
  <c r="J56"/>
  <c r="E7"/>
  <c r="E76"/>
  <c i="7" r="J39"/>
  <c r="J38"/>
  <c i="1" r="AY61"/>
  <c i="7" r="J37"/>
  <c i="1" r="AX61"/>
  <c i="7"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50"/>
  <c i="6" r="J39"/>
  <c r="J38"/>
  <c i="1" r="AY60"/>
  <c i="6" r="J37"/>
  <c i="1" r="AX60"/>
  <c i="6"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59"/>
  <c r="J19"/>
  <c r="J14"/>
  <c r="J80"/>
  <c r="E7"/>
  <c r="E50"/>
  <c i="5" r="J37"/>
  <c r="J36"/>
  <c i="1" r="AY58"/>
  <c i="5" r="J35"/>
  <c i="1" r="AX58"/>
  <c i="5" r="BI237"/>
  <c r="BH237"/>
  <c r="BG237"/>
  <c r="BF237"/>
  <c r="T237"/>
  <c r="T236"/>
  <c r="R237"/>
  <c r="R236"/>
  <c r="P237"/>
  <c r="P236"/>
  <c r="BI232"/>
  <c r="BH232"/>
  <c r="BG232"/>
  <c r="BF232"/>
  <c r="T232"/>
  <c r="R232"/>
  <c r="P232"/>
  <c r="BI229"/>
  <c r="BH229"/>
  <c r="BG229"/>
  <c r="BF229"/>
  <c r="T229"/>
  <c r="R229"/>
  <c r="P229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55"/>
  <c r="J17"/>
  <c r="J12"/>
  <c r="J80"/>
  <c r="E7"/>
  <c r="E76"/>
  <c i="4" r="J37"/>
  <c r="J36"/>
  <c i="1" r="AY57"/>
  <c i="4" r="J35"/>
  <c i="1" r="AX57"/>
  <c i="4" r="BI386"/>
  <c r="BH386"/>
  <c r="BG386"/>
  <c r="BF386"/>
  <c r="T386"/>
  <c r="R386"/>
  <c r="P386"/>
  <c r="BI381"/>
  <c r="BH381"/>
  <c r="BG381"/>
  <c r="BF381"/>
  <c r="T381"/>
  <c r="R381"/>
  <c r="P381"/>
  <c r="BI376"/>
  <c r="BH376"/>
  <c r="BG376"/>
  <c r="BF376"/>
  <c r="T376"/>
  <c r="T375"/>
  <c r="R376"/>
  <c r="R375"/>
  <c r="P376"/>
  <c r="P375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0"/>
  <c r="BH350"/>
  <c r="BG350"/>
  <c r="BF350"/>
  <c r="T350"/>
  <c r="R350"/>
  <c r="P350"/>
  <c r="BI345"/>
  <c r="BH345"/>
  <c r="BG345"/>
  <c r="BF345"/>
  <c r="T345"/>
  <c r="R345"/>
  <c r="P345"/>
  <c r="BI339"/>
  <c r="BH339"/>
  <c r="BG339"/>
  <c r="BF339"/>
  <c r="T339"/>
  <c r="R339"/>
  <c r="P339"/>
  <c r="BI333"/>
  <c r="BH333"/>
  <c r="BG333"/>
  <c r="BF333"/>
  <c r="T333"/>
  <c r="R333"/>
  <c r="P333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6"/>
  <c r="BH256"/>
  <c r="BG256"/>
  <c r="BF256"/>
  <c r="T256"/>
  <c r="R256"/>
  <c r="P256"/>
  <c r="BI253"/>
  <c r="BH253"/>
  <c r="BG253"/>
  <c r="BF253"/>
  <c r="T253"/>
  <c r="R253"/>
  <c r="P253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6"/>
  <c r="BH236"/>
  <c r="BG236"/>
  <c r="BF236"/>
  <c r="T236"/>
  <c r="R236"/>
  <c r="P236"/>
  <c r="BI230"/>
  <c r="BH230"/>
  <c r="BG230"/>
  <c r="BF230"/>
  <c r="T230"/>
  <c r="T229"/>
  <c r="R230"/>
  <c r="R229"/>
  <c r="P230"/>
  <c r="P229"/>
  <c r="BI224"/>
  <c r="BH224"/>
  <c r="BG224"/>
  <c r="BF224"/>
  <c r="T224"/>
  <c r="R224"/>
  <c r="P224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4"/>
  <c r="F54"/>
  <c r="F52"/>
  <c r="E50"/>
  <c r="J24"/>
  <c r="E24"/>
  <c r="J55"/>
  <c r="J23"/>
  <c r="J18"/>
  <c r="E18"/>
  <c r="F55"/>
  <c r="J17"/>
  <c r="J12"/>
  <c r="J82"/>
  <c r="E7"/>
  <c r="E48"/>
  <c i="3" r="J37"/>
  <c r="J36"/>
  <c i="1" r="AY56"/>
  <c i="3" r="J35"/>
  <c i="1" r="AX56"/>
  <c i="3" r="BI208"/>
  <c r="BH208"/>
  <c r="BG208"/>
  <c r="BF208"/>
  <c r="T208"/>
  <c r="T207"/>
  <c r="R208"/>
  <c r="R207"/>
  <c r="P208"/>
  <c r="P207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76"/>
  <c i="2" r="J37"/>
  <c r="J36"/>
  <c i="1" r="AY55"/>
  <c i="2" r="J35"/>
  <c i="1" r="AX55"/>
  <c i="2"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T304"/>
  <c r="R305"/>
  <c r="R304"/>
  <c r="P305"/>
  <c r="P304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28"/>
  <c r="BH228"/>
  <c r="BG228"/>
  <c r="BF228"/>
  <c r="T228"/>
  <c r="R228"/>
  <c r="P228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3"/>
  <c r="BH153"/>
  <c r="BG153"/>
  <c r="BF153"/>
  <c r="T153"/>
  <c r="R153"/>
  <c r="P153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78"/>
  <c i="1" r="L50"/>
  <c r="AM50"/>
  <c r="AM49"/>
  <c r="L49"/>
  <c r="AM47"/>
  <c r="L47"/>
  <c r="L45"/>
  <c r="L44"/>
  <c i="3" r="BK130"/>
  <c r="J102"/>
  <c r="BK89"/>
  <c i="4" r="BK356"/>
  <c i="5" r="J160"/>
  <c r="BK89"/>
  <c i="6" r="BK142"/>
  <c r="BK144"/>
  <c r="BK94"/>
  <c i="7" r="J125"/>
  <c r="BK108"/>
  <c i="2" r="J296"/>
  <c r="BK270"/>
  <c r="BK197"/>
  <c r="BK153"/>
  <c r="J117"/>
  <c i="3" r="J200"/>
  <c r="BK200"/>
  <c r="BK173"/>
  <c r="BK106"/>
  <c i="4" r="BK197"/>
  <c r="J163"/>
  <c r="J202"/>
  <c r="J345"/>
  <c i="5" r="J94"/>
  <c r="J207"/>
  <c i="6" r="BK115"/>
  <c r="J115"/>
  <c r="J120"/>
  <c i="7" r="J137"/>
  <c i="9" r="BK104"/>
  <c i="2" r="BK279"/>
  <c r="J228"/>
  <c r="J146"/>
  <c i="4" r="BK253"/>
  <c r="J147"/>
  <c r="J140"/>
  <c r="BK178"/>
  <c i="5" r="J229"/>
  <c r="BK94"/>
  <c i="6" r="BK125"/>
  <c r="BK154"/>
  <c i="7" r="J148"/>
  <c r="BK119"/>
  <c i="9" r="J87"/>
  <c i="2" r="J279"/>
  <c r="BK240"/>
  <c r="J164"/>
  <c r="BK112"/>
  <c i="3" r="BK154"/>
  <c r="BK167"/>
  <c r="J177"/>
  <c i="4" r="J293"/>
  <c r="J263"/>
  <c r="J248"/>
  <c r="J333"/>
  <c r="BK135"/>
  <c r="BK147"/>
  <c i="5" r="BK150"/>
  <c i="6" r="BK157"/>
  <c r="BK169"/>
  <c r="J144"/>
  <c i="7" r="J142"/>
  <c i="8" r="J90"/>
  <c i="2" r="J285"/>
  <c r="J236"/>
  <c r="J179"/>
  <c r="J97"/>
  <c i="3" r="J149"/>
  <c r="BK98"/>
  <c i="4" r="J306"/>
  <c r="BK193"/>
  <c r="BK324"/>
  <c r="BK126"/>
  <c i="5" r="J232"/>
  <c r="BK102"/>
  <c i="6" r="J118"/>
  <c r="J157"/>
  <c i="7" r="BK137"/>
  <c r="J102"/>
  <c i="9" r="J95"/>
  <c i="3" r="BK185"/>
  <c r="J203"/>
  <c r="BK177"/>
  <c r="BK94"/>
  <c i="4" r="J183"/>
  <c r="BK360"/>
  <c r="BK371"/>
  <c r="BK310"/>
  <c r="BK301"/>
  <c i="5" r="J202"/>
  <c r="J89"/>
  <c i="6" r="BK139"/>
  <c r="J174"/>
  <c i="7" r="BK116"/>
  <c r="J94"/>
  <c i="2" r="J305"/>
  <c r="J244"/>
  <c r="J183"/>
  <c r="J112"/>
  <c i="4" r="BK101"/>
  <c r="J301"/>
  <c r="BK211"/>
  <c r="BK277"/>
  <c i="5" r="J212"/>
  <c r="BK165"/>
  <c i="6" r="BK113"/>
  <c r="J169"/>
  <c r="BK99"/>
  <c i="7" r="J131"/>
  <c r="J157"/>
  <c i="3" r="J187"/>
  <c r="J185"/>
  <c r="J173"/>
  <c i="4" r="J220"/>
  <c r="BK364"/>
  <c r="BK350"/>
  <c r="J106"/>
  <c r="J272"/>
  <c i="5" r="BK196"/>
  <c r="J169"/>
  <c r="BK135"/>
  <c i="6" r="BK111"/>
  <c r="J139"/>
  <c i="7" r="J122"/>
  <c r="J99"/>
  <c i="2" r="J310"/>
  <c r="J261"/>
  <c r="BK220"/>
  <c r="BK179"/>
  <c r="BK127"/>
  <c i="3" r="J154"/>
  <c r="BK194"/>
  <c r="BK163"/>
  <c i="4" r="BK367"/>
  <c r="BK131"/>
  <c r="J267"/>
  <c r="BK183"/>
  <c r="BK256"/>
  <c i="5" r="BK155"/>
  <c r="BK145"/>
  <c i="6" r="BK152"/>
  <c r="J123"/>
  <c i="7" r="J166"/>
  <c r="BK148"/>
  <c i="2" r="BK305"/>
  <c r="BK257"/>
  <c r="BK206"/>
  <c r="BK159"/>
  <c i="4" r="J297"/>
  <c i="5" r="BK207"/>
  <c r="J184"/>
  <c i="6" r="BK133"/>
  <c r="J128"/>
  <c i="7" r="BK99"/>
  <c r="BK131"/>
  <c i="2" r="BK300"/>
  <c r="J257"/>
  <c r="J201"/>
  <c r="BK141"/>
  <c r="F34"/>
  <c i="4" r="J168"/>
  <c r="J253"/>
  <c r="J324"/>
  <c i="5" r="J106"/>
  <c r="J119"/>
  <c i="6" r="BK162"/>
  <c r="BK164"/>
  <c i="7" r="J111"/>
  <c r="BK166"/>
  <c i="6" r="J91"/>
  <c i="7" r="BK96"/>
  <c i="2" r="BK289"/>
  <c r="BK228"/>
  <c r="J137"/>
  <c i="4" r="BK188"/>
  <c r="BK91"/>
  <c r="BK328"/>
  <c r="BK345"/>
  <c i="5" r="J111"/>
  <c r="J115"/>
  <c r="BK229"/>
  <c i="6" r="J176"/>
  <c r="BK91"/>
  <c i="7" r="J108"/>
  <c r="J160"/>
  <c i="9" r="BK91"/>
  <c i="3" r="J89"/>
  <c r="J145"/>
  <c r="BK145"/>
  <c i="4" r="J310"/>
  <c r="J364"/>
  <c r="J242"/>
  <c r="BK272"/>
  <c r="J188"/>
  <c r="J328"/>
  <c i="5" r="J193"/>
  <c r="J217"/>
  <c i="6" r="J102"/>
  <c r="J142"/>
  <c r="BK97"/>
  <c i="7" r="BK125"/>
  <c r="BK122"/>
  <c i="9" r="BK87"/>
  <c i="2" r="BK248"/>
  <c r="BK210"/>
  <c r="J169"/>
  <c r="BK102"/>
  <c i="3" r="J163"/>
  <c r="BK119"/>
  <c r="BK208"/>
  <c r="BK135"/>
  <c i="4" r="J315"/>
  <c r="BK106"/>
  <c r="BK245"/>
  <c r="J381"/>
  <c i="5" r="BK111"/>
  <c r="BK212"/>
  <c i="6" r="J179"/>
  <c r="BK136"/>
  <c i="7" r="BK102"/>
  <c r="J163"/>
  <c i="2" r="J300"/>
  <c r="J248"/>
  <c r="J197"/>
  <c r="J122"/>
  <c i="4" r="BK339"/>
  <c r="J265"/>
  <c r="BK333"/>
  <c i="5" r="BK119"/>
  <c r="BK106"/>
  <c r="J178"/>
  <c i="6" r="BK171"/>
  <c r="J167"/>
  <c r="J162"/>
  <c i="7" r="J134"/>
  <c r="J96"/>
  <c i="8" r="J94"/>
  <c i="2" r="BK296"/>
  <c r="BK266"/>
  <c r="J216"/>
  <c r="BK174"/>
  <c r="J127"/>
  <c i="3" r="J130"/>
  <c r="J106"/>
  <c r="J194"/>
  <c r="BK187"/>
  <c i="4" r="J211"/>
  <c r="BK306"/>
  <c r="J91"/>
  <c r="J350"/>
  <c r="BK236"/>
  <c i="5" r="BK222"/>
  <c r="BK130"/>
  <c i="6" r="J104"/>
  <c r="BK128"/>
  <c i="7" r="BK91"/>
  <c r="J154"/>
  <c i="2" r="BK293"/>
  <c r="BK244"/>
  <c r="BK192"/>
  <c r="J132"/>
  <c i="3" r="J125"/>
  <c r="J191"/>
  <c i="4" r="BK386"/>
  <c r="BK158"/>
  <c r="BK111"/>
  <c r="BK315"/>
  <c r="J111"/>
  <c i="5" r="BK184"/>
  <c r="J130"/>
  <c i="6" r="J181"/>
  <c r="J184"/>
  <c i="7" r="BK105"/>
  <c r="J91"/>
  <c i="9" r="J91"/>
  <c i="3" r="J140"/>
  <c r="J181"/>
  <c r="J115"/>
  <c i="4" r="BK261"/>
  <c r="J224"/>
  <c r="BK220"/>
  <c r="J153"/>
  <c r="BK96"/>
  <c i="5" r="BK125"/>
  <c r="J188"/>
  <c i="6" r="BK176"/>
  <c r="J154"/>
  <c r="BK149"/>
  <c i="7" r="J116"/>
  <c r="J119"/>
  <c i="2" r="BK315"/>
  <c r="BK252"/>
  <c r="J192"/>
  <c r="BK122"/>
  <c i="4" r="J245"/>
  <c r="BK224"/>
  <c r="J173"/>
  <c r="BK168"/>
  <c i="5" r="BK188"/>
  <c r="BK237"/>
  <c i="6" r="J97"/>
  <c r="BK123"/>
  <c r="J136"/>
  <c i="7" r="J113"/>
  <c r="J88"/>
  <c i="2" r="J34"/>
  <c i="4" r="J285"/>
  <c r="BK173"/>
  <c i="5" r="BK140"/>
  <c i="6" r="BK181"/>
  <c r="BK174"/>
  <c r="J147"/>
  <c i="7" r="BK163"/>
  <c r="BK94"/>
  <c i="2" r="J293"/>
  <c r="BK236"/>
  <c r="J174"/>
  <c r="J107"/>
  <c i="4" r="J261"/>
  <c r="J215"/>
  <c r="J101"/>
  <c i="5" r="BK217"/>
  <c r="J98"/>
  <c i="6" r="J159"/>
  <c r="J88"/>
  <c i="7" r="J128"/>
  <c r="BK113"/>
  <c i="9" r="BK99"/>
  <c i="2" r="J289"/>
  <c r="BK222"/>
  <c r="BK188"/>
  <c r="BK137"/>
  <c i="1" r="AS59"/>
  <c i="4" r="J356"/>
  <c r="J126"/>
  <c r="J376"/>
  <c r="BK267"/>
  <c r="J371"/>
  <c i="5" r="BK169"/>
  <c r="BK193"/>
  <c i="6" r="BK184"/>
  <c r="BK120"/>
  <c r="J109"/>
  <c i="7" r="BK154"/>
  <c i="2" r="BK310"/>
  <c r="J266"/>
  <c r="J222"/>
  <c r="BK164"/>
  <c r="BK107"/>
  <c i="3" r="J167"/>
  <c r="J119"/>
  <c i="4" r="J256"/>
  <c r="BK285"/>
  <c r="BK381"/>
  <c r="BK293"/>
  <c r="BK163"/>
  <c i="5" r="J237"/>
  <c r="J102"/>
  <c i="6" r="J113"/>
  <c r="BK167"/>
  <c i="7" r="BK157"/>
  <c r="BK134"/>
  <c i="2" r="BK91"/>
  <c i="3" r="BK111"/>
  <c r="J135"/>
  <c r="BK125"/>
  <c i="4" r="J230"/>
  <c r="J277"/>
  <c r="BK242"/>
  <c r="J193"/>
  <c i="5" r="J125"/>
  <c r="J196"/>
  <c i="6" r="BK107"/>
  <c r="BK102"/>
  <c r="BK88"/>
  <c i="7" r="J139"/>
  <c i="8" r="BK90"/>
  <c i="2" r="BK261"/>
  <c r="J206"/>
  <c r="BK169"/>
  <c r="BK97"/>
  <c i="4" r="J289"/>
  <c r="BK263"/>
  <c r="J121"/>
  <c r="BK121"/>
  <c i="5" r="J174"/>
  <c r="BK160"/>
  <c i="6" r="J171"/>
  <c r="BK118"/>
  <c r="BK109"/>
  <c i="7" r="BK88"/>
  <c r="BK142"/>
  <c i="9" r="BK89"/>
  <c i="3" r="J158"/>
  <c r="BK149"/>
  <c i="4" r="BK248"/>
  <c r="BK206"/>
  <c r="J158"/>
  <c r="J206"/>
  <c r="J386"/>
  <c i="5" r="J222"/>
  <c r="BK174"/>
  <c r="J155"/>
  <c i="6" r="BK147"/>
  <c r="BK130"/>
  <c r="J152"/>
  <c i="7" r="BK111"/>
  <c i="9" r="BK95"/>
  <c i="2" r="BK285"/>
  <c r="J240"/>
  <c r="J188"/>
  <c r="J141"/>
  <c r="J91"/>
  <c i="3" r="BK115"/>
  <c r="J94"/>
  <c r="BK181"/>
  <c i="4" r="BK289"/>
  <c r="BK265"/>
  <c r="J367"/>
  <c r="J178"/>
  <c i="5" r="BK202"/>
  <c r="J165"/>
  <c i="6" r="BK179"/>
  <c r="J94"/>
  <c i="7" r="BK160"/>
  <c r="BK145"/>
  <c i="9" r="J89"/>
  <c i="2" r="J270"/>
  <c r="J220"/>
  <c r="BK183"/>
  <c r="BK132"/>
  <c i="4" r="BK116"/>
  <c r="BK319"/>
  <c r="BK230"/>
  <c r="J339"/>
  <c i="5" r="BK232"/>
  <c r="J140"/>
  <c i="6" r="J99"/>
  <c r="J133"/>
  <c r="BK104"/>
  <c i="7" r="BK139"/>
  <c r="BK151"/>
  <c i="2" r="J315"/>
  <c r="J252"/>
  <c r="BK201"/>
  <c r="BK146"/>
  <c r="J102"/>
  <c i="3" r="J98"/>
  <c r="BK158"/>
  <c r="BK102"/>
  <c i="4" r="J135"/>
  <c r="J131"/>
  <c r="BK215"/>
  <c r="J197"/>
  <c r="J96"/>
  <c i="5" r="BK98"/>
  <c r="BK115"/>
  <c i="6" r="J107"/>
  <c r="BK159"/>
  <c i="7" r="J151"/>
  <c r="J105"/>
  <c i="9" r="J99"/>
  <c i="2" r="J275"/>
  <c r="J210"/>
  <c r="J159"/>
  <c r="BK117"/>
  <c i="3" r="J208"/>
  <c r="J111"/>
  <c i="4" r="J360"/>
  <c r="J236"/>
  <c r="BK202"/>
  <c r="J116"/>
  <c i="5" r="J150"/>
  <c r="J135"/>
  <c i="6" r="J164"/>
  <c r="J130"/>
  <c i="7" r="J145"/>
  <c i="8" r="BK94"/>
  <c i="3" r="BK203"/>
  <c r="BK140"/>
  <c r="BK191"/>
  <c i="4" r="J319"/>
  <c r="BK376"/>
  <c r="BK297"/>
  <c r="BK153"/>
  <c r="BK140"/>
  <c i="5" r="J145"/>
  <c r="BK178"/>
  <c i="6" r="J149"/>
  <c r="J111"/>
  <c r="J125"/>
  <c i="7" r="BK128"/>
  <c i="9" r="J104"/>
  <c i="2" r="BK275"/>
  <c r="BK216"/>
  <c r="J153"/>
  <c r="F35"/>
  <c r="F37"/>
  <c r="F36"/>
  <c i="8" l="1" r="T88"/>
  <c i="2" r="R90"/>
  <c r="BK215"/>
  <c r="J215"/>
  <c r="J63"/>
  <c r="T215"/>
  <c r="BK284"/>
  <c r="J284"/>
  <c r="J65"/>
  <c i="3" r="BK124"/>
  <c r="J124"/>
  <c r="J62"/>
  <c r="T172"/>
  <c r="P199"/>
  <c i="4" r="R90"/>
  <c r="R152"/>
  <c r="BK355"/>
  <c r="J355"/>
  <c r="J65"/>
  <c r="R380"/>
  <c r="R379"/>
  <c i="5" r="P88"/>
  <c r="R124"/>
  <c r="T201"/>
  <c r="T228"/>
  <c i="6" r="P87"/>
  <c r="P86"/>
  <c i="1" r="AU60"/>
  <c i="2" r="R158"/>
  <c r="P215"/>
  <c r="T284"/>
  <c r="R309"/>
  <c r="R308"/>
  <c i="3" r="P124"/>
  <c r="R199"/>
  <c i="4" r="BK152"/>
  <c r="J152"/>
  <c r="J62"/>
  <c r="P152"/>
  <c r="R355"/>
  <c i="5" r="BK88"/>
  <c r="J88"/>
  <c r="J61"/>
  <c r="T124"/>
  <c r="R201"/>
  <c i="7" r="R87"/>
  <c r="R86"/>
  <c i="2" r="P158"/>
  <c r="T227"/>
  <c r="BK309"/>
  <c r="J309"/>
  <c r="J68"/>
  <c i="3" r="P88"/>
  <c r="P87"/>
  <c r="P86"/>
  <c i="1" r="AU56"/>
  <c i="3" r="P172"/>
  <c i="4" r="BK235"/>
  <c r="J235"/>
  <c r="J64"/>
  <c r="T355"/>
  <c i="5" r="BK124"/>
  <c r="J124"/>
  <c r="J62"/>
  <c r="P183"/>
  <c r="P201"/>
  <c r="R228"/>
  <c i="2" r="P90"/>
  <c r="BK227"/>
  <c r="J227"/>
  <c r="J64"/>
  <c r="P284"/>
  <c i="3" r="BK88"/>
  <c r="T124"/>
  <c i="4" r="P90"/>
  <c r="T235"/>
  <c r="P380"/>
  <c r="P379"/>
  <c i="5" r="R88"/>
  <c r="BK183"/>
  <c r="J183"/>
  <c r="J63"/>
  <c r="T183"/>
  <c r="P228"/>
  <c i="6" r="T87"/>
  <c r="T86"/>
  <c i="7" r="T87"/>
  <c r="T86"/>
  <c i="2" r="T158"/>
  <c r="R215"/>
  <c r="R284"/>
  <c i="3" r="T88"/>
  <c r="R172"/>
  <c r="T199"/>
  <c i="4" r="T90"/>
  <c r="T152"/>
  <c r="P355"/>
  <c i="5" r="T88"/>
  <c r="BK201"/>
  <c r="J201"/>
  <c r="J64"/>
  <c i="7" r="P87"/>
  <c r="P86"/>
  <c i="1" r="AU61"/>
  <c i="2" r="BK90"/>
  <c r="BK158"/>
  <c r="J158"/>
  <c r="J62"/>
  <c r="P227"/>
  <c r="T309"/>
  <c r="T308"/>
  <c i="3" r="R88"/>
  <c r="BK172"/>
  <c r="J172"/>
  <c r="J63"/>
  <c r="BK199"/>
  <c r="J199"/>
  <c r="J65"/>
  <c i="4" r="P235"/>
  <c r="T380"/>
  <c r="T379"/>
  <c i="6" r="BK87"/>
  <c r="J87"/>
  <c r="J64"/>
  <c i="9" r="R86"/>
  <c r="R85"/>
  <c r="R84"/>
  <c i="2" r="T90"/>
  <c r="T89"/>
  <c r="R227"/>
  <c r="P309"/>
  <c r="P308"/>
  <c i="3" r="R124"/>
  <c i="4" r="BK90"/>
  <c r="J90"/>
  <c r="J61"/>
  <c r="R235"/>
  <c r="BK380"/>
  <c r="J380"/>
  <c r="J68"/>
  <c i="5" r="P124"/>
  <c r="P87"/>
  <c r="P86"/>
  <c i="1" r="AU58"/>
  <c i="5" r="R183"/>
  <c r="BK228"/>
  <c r="J228"/>
  <c r="J65"/>
  <c i="6" r="R87"/>
  <c r="R86"/>
  <c i="7" r="BK87"/>
  <c r="BK86"/>
  <c r="J86"/>
  <c r="J63"/>
  <c i="9" r="BK86"/>
  <c r="J86"/>
  <c r="J61"/>
  <c r="P86"/>
  <c r="P85"/>
  <c r="P84"/>
  <c i="1" r="AU63"/>
  <c i="9" r="T86"/>
  <c r="T85"/>
  <c r="T84"/>
  <c i="3" r="BK193"/>
  <c r="J193"/>
  <c r="J64"/>
  <c i="4" r="BK229"/>
  <c r="J229"/>
  <c r="J63"/>
  <c i="5" r="BK236"/>
  <c r="J236"/>
  <c r="J66"/>
  <c i="3" r="BK207"/>
  <c r="J207"/>
  <c r="J66"/>
  <c i="8" r="BK93"/>
  <c r="J93"/>
  <c r="J66"/>
  <c i="9" r="BK94"/>
  <c r="J94"/>
  <c r="J62"/>
  <c i="2" r="BK304"/>
  <c r="J304"/>
  <c r="J66"/>
  <c i="4" r="BK375"/>
  <c r="J375"/>
  <c r="J66"/>
  <c i="8" r="BK89"/>
  <c r="J89"/>
  <c r="J64"/>
  <c i="9" r="BK98"/>
  <c r="J98"/>
  <c r="J63"/>
  <c r="BK103"/>
  <c r="J103"/>
  <c r="J64"/>
  <c r="BE91"/>
  <c r="E48"/>
  <c r="J52"/>
  <c r="F81"/>
  <c r="J55"/>
  <c r="BE104"/>
  <c r="BE89"/>
  <c i="8" r="BK92"/>
  <c r="J92"/>
  <c r="J65"/>
  <c i="9" r="BE87"/>
  <c r="BE95"/>
  <c r="BE99"/>
  <c i="7" r="J87"/>
  <c r="J64"/>
  <c i="8" r="F85"/>
  <c r="E50"/>
  <c r="J82"/>
  <c r="BE94"/>
  <c r="BE90"/>
  <c i="7" r="F59"/>
  <c r="BE102"/>
  <c r="BE119"/>
  <c r="BE122"/>
  <c r="BE125"/>
  <c r="BE142"/>
  <c r="BE108"/>
  <c r="BE113"/>
  <c r="BE131"/>
  <c r="BE139"/>
  <c r="BE163"/>
  <c r="J56"/>
  <c r="BE148"/>
  <c r="BE157"/>
  <c r="BE160"/>
  <c r="BE166"/>
  <c i="6" r="BK86"/>
  <c r="J86"/>
  <c i="7" r="BE99"/>
  <c r="BE134"/>
  <c r="E74"/>
  <c r="BE88"/>
  <c r="BE91"/>
  <c r="BE96"/>
  <c r="BE111"/>
  <c r="BE116"/>
  <c r="BE151"/>
  <c r="BE154"/>
  <c r="BE105"/>
  <c r="BE128"/>
  <c r="BE137"/>
  <c r="BE145"/>
  <c r="BE94"/>
  <c i="6" r="BE154"/>
  <c r="BE157"/>
  <c r="BE174"/>
  <c r="BE97"/>
  <c r="BE115"/>
  <c r="BE118"/>
  <c r="BE142"/>
  <c r="BE144"/>
  <c r="BE159"/>
  <c r="BE181"/>
  <c r="E74"/>
  <c r="F83"/>
  <c r="BE107"/>
  <c r="BE109"/>
  <c r="BE164"/>
  <c r="BE99"/>
  <c r="BE102"/>
  <c r="BE104"/>
  <c r="BE152"/>
  <c r="BE179"/>
  <c r="J56"/>
  <c r="BE169"/>
  <c r="BE94"/>
  <c r="BE111"/>
  <c r="BE113"/>
  <c r="BE171"/>
  <c r="BE91"/>
  <c r="BE120"/>
  <c r="BE123"/>
  <c r="BE125"/>
  <c r="BE133"/>
  <c r="BE162"/>
  <c r="BE176"/>
  <c r="BE88"/>
  <c r="BE128"/>
  <c r="BE130"/>
  <c r="BE136"/>
  <c r="BE139"/>
  <c r="BE147"/>
  <c r="BE149"/>
  <c r="BE167"/>
  <c r="BE184"/>
  <c i="4" r="BK379"/>
  <c r="J379"/>
  <c r="J67"/>
  <c i="5" r="E48"/>
  <c r="F83"/>
  <c r="BE94"/>
  <c r="BE106"/>
  <c r="BE111"/>
  <c r="BE125"/>
  <c r="BE169"/>
  <c r="BE98"/>
  <c r="BE193"/>
  <c r="BE222"/>
  <c r="J52"/>
  <c r="BE130"/>
  <c r="BE150"/>
  <c r="BE229"/>
  <c r="J83"/>
  <c r="BE115"/>
  <c r="BE135"/>
  <c r="BE145"/>
  <c r="BE196"/>
  <c r="BE202"/>
  <c r="BE217"/>
  <c r="BE140"/>
  <c r="BE174"/>
  <c r="BE178"/>
  <c r="BE188"/>
  <c r="BE89"/>
  <c r="BE102"/>
  <c r="BE119"/>
  <c r="BE155"/>
  <c r="BE160"/>
  <c r="BE184"/>
  <c r="BE207"/>
  <c r="BE212"/>
  <c r="BE165"/>
  <c r="BE237"/>
  <c r="BE232"/>
  <c i="3" r="J88"/>
  <c r="J61"/>
  <c i="4" r="E78"/>
  <c r="BE111"/>
  <c r="BE168"/>
  <c r="BE173"/>
  <c r="BE178"/>
  <c r="BE193"/>
  <c r="BE220"/>
  <c r="BE230"/>
  <c r="BE261"/>
  <c r="BE263"/>
  <c r="BE267"/>
  <c r="BE310"/>
  <c r="BE319"/>
  <c r="J52"/>
  <c r="F85"/>
  <c r="BE106"/>
  <c r="BE121"/>
  <c r="BE135"/>
  <c r="BE158"/>
  <c r="BE202"/>
  <c r="BE206"/>
  <c r="BE211"/>
  <c r="BE224"/>
  <c r="BE253"/>
  <c r="BE265"/>
  <c r="BE277"/>
  <c r="BE285"/>
  <c r="BE306"/>
  <c r="BE126"/>
  <c r="BE236"/>
  <c r="BE242"/>
  <c r="BE245"/>
  <c r="BE248"/>
  <c r="BE256"/>
  <c r="BE116"/>
  <c r="BE289"/>
  <c r="BE293"/>
  <c r="BE339"/>
  <c r="J85"/>
  <c r="BE96"/>
  <c r="BE131"/>
  <c r="BE183"/>
  <c r="BE297"/>
  <c r="BE315"/>
  <c r="BE367"/>
  <c r="BE188"/>
  <c r="BE197"/>
  <c r="BE215"/>
  <c r="BE272"/>
  <c r="BE301"/>
  <c r="BE345"/>
  <c r="BE350"/>
  <c r="BE356"/>
  <c r="BE381"/>
  <c r="BE386"/>
  <c r="BE91"/>
  <c r="BE140"/>
  <c r="BE147"/>
  <c r="BE153"/>
  <c r="BE163"/>
  <c r="BE324"/>
  <c r="BE328"/>
  <c r="BE101"/>
  <c r="BE333"/>
  <c r="BE360"/>
  <c r="BE364"/>
  <c r="BE371"/>
  <c r="BE376"/>
  <c i="3" r="BE203"/>
  <c i="2" r="BK308"/>
  <c r="J308"/>
  <c r="J67"/>
  <c i="3" r="E48"/>
  <c r="BE89"/>
  <c r="BE94"/>
  <c r="BE119"/>
  <c r="BE154"/>
  <c r="BE158"/>
  <c r="BE163"/>
  <c r="BE167"/>
  <c r="BE194"/>
  <c r="F55"/>
  <c r="BE102"/>
  <c r="BE106"/>
  <c r="BE111"/>
  <c r="BE115"/>
  <c r="BE125"/>
  <c r="BE130"/>
  <c r="BE135"/>
  <c r="BE140"/>
  <c r="BE145"/>
  <c r="J55"/>
  <c r="BE200"/>
  <c i="2" r="J90"/>
  <c r="J61"/>
  <c i="3" r="J52"/>
  <c r="BE173"/>
  <c r="BE177"/>
  <c r="BE181"/>
  <c r="BE185"/>
  <c r="BE187"/>
  <c r="BE191"/>
  <c r="BE208"/>
  <c r="BE98"/>
  <c r="BE149"/>
  <c i="1" r="BC55"/>
  <c r="BB55"/>
  <c i="2" r="E48"/>
  <c r="J52"/>
  <c r="F55"/>
  <c r="J55"/>
  <c r="BE91"/>
  <c r="BE97"/>
  <c r="BE102"/>
  <c r="BE107"/>
  <c r="BE112"/>
  <c r="BE117"/>
  <c r="BE122"/>
  <c r="BE127"/>
  <c r="BE132"/>
  <c r="BE137"/>
  <c r="BE141"/>
  <c r="BE146"/>
  <c r="BE153"/>
  <c r="BE159"/>
  <c r="BE164"/>
  <c r="BE169"/>
  <c r="BE174"/>
  <c r="BE179"/>
  <c r="BE183"/>
  <c r="BE188"/>
  <c r="BE192"/>
  <c r="BE197"/>
  <c r="BE201"/>
  <c r="BE206"/>
  <c r="BE210"/>
  <c r="BE216"/>
  <c r="BE220"/>
  <c r="BE222"/>
  <c r="BE228"/>
  <c r="BE236"/>
  <c r="BE240"/>
  <c r="BE244"/>
  <c r="BE248"/>
  <c r="BE252"/>
  <c r="BE257"/>
  <c r="BE261"/>
  <c r="BE266"/>
  <c r="BE270"/>
  <c r="BE275"/>
  <c r="BE279"/>
  <c r="BE285"/>
  <c r="BE289"/>
  <c r="BE293"/>
  <c r="BE296"/>
  <c r="BE300"/>
  <c r="BE305"/>
  <c r="BE310"/>
  <c r="BE315"/>
  <c i="1" r="AW55"/>
  <c r="BA55"/>
  <c r="BD55"/>
  <c i="3" r="F34"/>
  <c i="1" r="BA56"/>
  <c i="7" r="F38"/>
  <c i="1" r="BC61"/>
  <c i="9" r="F34"/>
  <c i="1" r="BA63"/>
  <c i="4" r="F34"/>
  <c i="1" r="BA57"/>
  <c i="9" r="F35"/>
  <c i="1" r="BB63"/>
  <c i="6" r="J36"/>
  <c i="1" r="AW60"/>
  <c i="4" r="F37"/>
  <c i="1" r="BD57"/>
  <c i="8" r="F39"/>
  <c i="1" r="BD62"/>
  <c i="5" r="J34"/>
  <c i="1" r="AW58"/>
  <c i="3" r="F35"/>
  <c i="1" r="BB56"/>
  <c i="6" r="J32"/>
  <c i="7" r="F39"/>
  <c i="1" r="BD61"/>
  <c r="AS54"/>
  <c i="7" r="F37"/>
  <c i="1" r="BB61"/>
  <c i="8" r="F37"/>
  <c i="1" r="BB62"/>
  <c i="6" r="F38"/>
  <c i="1" r="BC60"/>
  <c i="5" r="F34"/>
  <c i="1" r="BA58"/>
  <c i="8" r="J36"/>
  <c i="1" r="AW62"/>
  <c i="6" r="F36"/>
  <c i="1" r="BA60"/>
  <c i="7" r="J32"/>
  <c i="3" r="J34"/>
  <c i="1" r="AW56"/>
  <c i="5" r="F35"/>
  <c i="1" r="BB58"/>
  <c i="9" r="F37"/>
  <c i="1" r="BD63"/>
  <c i="8" r="F38"/>
  <c i="1" r="BC62"/>
  <c i="9" r="F36"/>
  <c i="1" r="BC63"/>
  <c i="3" r="F37"/>
  <c i="1" r="BD56"/>
  <c i="4" r="J34"/>
  <c i="1" r="AW57"/>
  <c i="5" r="F37"/>
  <c i="1" r="BD58"/>
  <c i="9" r="J34"/>
  <c i="1" r="AW63"/>
  <c i="7" r="J36"/>
  <c i="1" r="AW61"/>
  <c i="6" r="F39"/>
  <c i="1" r="BD60"/>
  <c i="5" r="F36"/>
  <c i="1" r="BC58"/>
  <c i="6" r="F37"/>
  <c i="1" r="BB60"/>
  <c i="7" r="F36"/>
  <c i="1" r="BA61"/>
  <c i="8" r="F36"/>
  <c i="1" r="BA62"/>
  <c i="3" r="F36"/>
  <c i="1" r="BC56"/>
  <c i="4" r="F36"/>
  <c i="1" r="BC57"/>
  <c i="4" r="F35"/>
  <c i="1" r="BB57"/>
  <c i="3" l="1" r="T87"/>
  <c r="T86"/>
  <c i="4" r="BK89"/>
  <c r="BK88"/>
  <c r="J88"/>
  <c r="J59"/>
  <c i="2" r="BK89"/>
  <c r="J89"/>
  <c r="J60"/>
  <c i="4" r="P89"/>
  <c r="P88"/>
  <c i="1" r="AU57"/>
  <c i="2" r="R89"/>
  <c r="R88"/>
  <c i="5" r="T87"/>
  <c r="T86"/>
  <c r="R87"/>
  <c r="R86"/>
  <c i="2" r="T88"/>
  <c i="4" r="T89"/>
  <c r="T88"/>
  <c i="2" r="P89"/>
  <c r="P88"/>
  <c i="1" r="AU55"/>
  <c i="3" r="R87"/>
  <c r="R86"/>
  <c r="BK87"/>
  <c r="J87"/>
  <c r="J60"/>
  <c i="4" r="R89"/>
  <c r="R88"/>
  <c i="9" r="BK85"/>
  <c r="J85"/>
  <c r="J60"/>
  <c i="5" r="BK87"/>
  <c r="BK86"/>
  <c r="J86"/>
  <c r="J59"/>
  <c i="8" r="BK88"/>
  <c r="J88"/>
  <c r="J63"/>
  <c i="1" r="AG61"/>
  <c r="AG60"/>
  <c i="6" r="J63"/>
  <c i="4" r="J89"/>
  <c r="J60"/>
  <c i="5" r="J33"/>
  <c i="1" r="AV58"/>
  <c r="AT58"/>
  <c r="BA59"/>
  <c r="AW59"/>
  <c i="8" r="J35"/>
  <c i="1" r="AV62"/>
  <c r="AT62"/>
  <c i="8" r="F35"/>
  <c i="1" r="AZ62"/>
  <c i="6" r="J35"/>
  <c i="1" r="AV60"/>
  <c r="AT60"/>
  <c r="AN60"/>
  <c i="3" r="J33"/>
  <c i="1" r="AV56"/>
  <c r="AT56"/>
  <c i="3" r="F33"/>
  <c i="1" r="AZ56"/>
  <c i="2" r="F33"/>
  <c i="1" r="AZ55"/>
  <c i="5" r="F33"/>
  <c i="1" r="AZ58"/>
  <c i="9" r="J33"/>
  <c i="1" r="AV63"/>
  <c r="AT63"/>
  <c i="4" r="J33"/>
  <c i="1" r="AV57"/>
  <c r="AT57"/>
  <c i="7" r="J35"/>
  <c i="1" r="AV61"/>
  <c r="AT61"/>
  <c r="AN61"/>
  <c i="6" r="F35"/>
  <c i="1" r="AZ60"/>
  <c i="4" r="J30"/>
  <c i="1" r="AG57"/>
  <c r="BB59"/>
  <c r="AX59"/>
  <c i="2" r="J33"/>
  <c i="1" r="AV55"/>
  <c r="AT55"/>
  <c r="AU59"/>
  <c i="7" r="F35"/>
  <c i="1" r="AZ61"/>
  <c i="4" r="F33"/>
  <c i="1" r="AZ57"/>
  <c r="BC59"/>
  <c r="AY59"/>
  <c i="9" r="F33"/>
  <c i="1" r="AZ63"/>
  <c r="BD59"/>
  <c i="5" l="1" r="J87"/>
  <c r="J60"/>
  <c i="3" r="BK86"/>
  <c r="J86"/>
  <c i="9" r="BK84"/>
  <c r="J84"/>
  <c r="J59"/>
  <c i="2" r="BK88"/>
  <c r="J88"/>
  <c r="J59"/>
  <c i="7" r="J41"/>
  <c i="6" r="J41"/>
  <c i="1" r="AN57"/>
  <c i="4" r="J39"/>
  <c i="1" r="AU54"/>
  <c i="3" r="J30"/>
  <c i="1" r="AG56"/>
  <c r="BA54"/>
  <c r="W30"/>
  <c r="AZ59"/>
  <c r="AV59"/>
  <c r="AT59"/>
  <c i="5" r="J30"/>
  <c i="1" r="AG58"/>
  <c r="BC54"/>
  <c r="W32"/>
  <c i="8" r="J32"/>
  <c i="1" r="AG62"/>
  <c r="AG59"/>
  <c r="BB54"/>
  <c r="W31"/>
  <c r="BD54"/>
  <c r="W33"/>
  <c i="5" l="1" r="J39"/>
  <c i="3" r="J39"/>
  <c r="J59"/>
  <c i="1" r="AN59"/>
  <c i="8" r="J41"/>
  <c i="1" r="AN62"/>
  <c r="AN56"/>
  <c r="AN58"/>
  <c i="9" r="J30"/>
  <c i="1" r="AG63"/>
  <c r="AY54"/>
  <c r="AX54"/>
  <c i="2" r="J30"/>
  <c i="1" r="AG55"/>
  <c r="AN55"/>
  <c r="AW54"/>
  <c r="AK30"/>
  <c r="AZ54"/>
  <c r="W29"/>
  <c i="9" l="1" r="J39"/>
  <c i="2" r="J39"/>
  <c i="1" r="AN63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<sst xmlns="http://schemas.openxmlformats.org/spreadsheetml/2006/main">
  <si>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</si>
  <si>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</si>
  <si>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</si>
  <si>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</si>
  <si>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</si>
  <si>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{a38af127-17b5-4a5f-b38e-6f2b92550d90}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</si>
  <si>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</si>
  <si>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</si>
  <si>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</si>
  <si>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</si>
  <si>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</si>
  <si>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</si>
  <si>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</si>
  <si>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</si>
  <si>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181008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</si>
  <si>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</si>
  <si>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</si>
  <si>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Bezpečný pohyb chodců v Olovnici</t>
  </si>
  <si>
    <t>KSO:</t>
  </si>
  <si>
    <t/>
  </si>
  <si>
    <t>CC-CZ:</t>
  </si>
  <si>
    <t>Místo:</t>
  </si>
  <si>
    <t>Olovnice</t>
  </si>
  <si>
    <t>Datum:</t>
  </si>
  <si>
    <t>8. 4. 2024</t>
  </si>
  <si>
    <t>Zadavatel:</t>
  </si>
  <si>
    <t>IČ:</t>
  </si>
  <si>
    <t>Obec Olovnice</t>
  </si>
  <si>
    <t>DIČ:</t>
  </si>
  <si>
    <t>Uchazeč:</t>
  </si>
  <si>
    <t>Vyplň údaj</t>
  </si>
  <si>
    <t>Projektant:</t>
  </si>
  <si>
    <t>Ing. Zdeněk Tesař</t>
  </si>
  <si>
    <t>True</t>
  </si>
  <si>
    <t>Zpracovatel:</t>
  </si>
  <si>
    <t xml:space="preserve"> </t>
  </si>
  <si>
    <t>Poznámka:</t>
  </si>
  <si>
    <t>Soupis prací je sestaven při využití cenové soustavy ÚRS. Cenové a technické podmínky položek, které nejsou uvedeny v soupisu prací (tzv.úvodní části katalogů), jsou neomezeně dálkově k dispozici na www.cs-urs.cz. Položky soupisu prací, které nemají ve sloupci "Cenová soustava" uveden žádný údaj, nepochází z cenové soustavy ÚRS. _x000d_
S položkami uvedenými v této specifikaci platí veškeré s 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 doplnit a ocenit jako kompletně vykonané práce včetně materiálu, nářadí a strojů nutných k práci, i když nejsou ve výkazech vypsány zvlášť._x000d_
Pokud jsou v této dokumentaci uvedeny konkrétní typy výrobků, jedná se pouze o příklady sloužící pro specifikaci vlastností -technických a uživatelských standardů. Zhotovitel dokumentace výslovně uvádí, že tyto výrobky lze nahradit jinými výrobky stejných technických vlastností - standardů a shodné, nebo vyšší kvality. Stejným způsobem jsou (mohou být) v dokumentaci uvedeni jako příklad informativně i možní v úvahu přicházející výrobci, nebo dodavatelé.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</si>
  <si>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</si>
  <si>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</si>
  <si>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</si>
  <si>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</si>
  <si>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</si>
  <si>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</si>
  <si>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</si>
  <si>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</si>
  <si>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</si>
  <si>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</si>
  <si>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</si>
  <si>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</si>
  <si>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</si>
  <si>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</si>
  <si>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</si>
  <si>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</si>
  <si>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</si>
  <si>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</si>
  <si>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</si>
  <si>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</si>
  <si>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</si>
  <si>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</si>
  <si>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</si>
  <si>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</si>
  <si>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</si>
  <si>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</si>
  <si>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</si>
  <si>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</si>
  <si>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</si>
  <si>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</si>
  <si>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</si>
  <si>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</si>
  <si>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</si>
  <si>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</si>
  <si>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</si>
  <si>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</si>
  <si>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</si>
  <si>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</si>
  <si>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</si>
  <si>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</si>
  <si>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 Kladenská (přímé výdaje na hlavní část projektu)</t>
  </si>
  <si>
    <t>STA</t>
  </si>
  <si>
    <t>1</t>
  </si>
  <si>
    <t>{55d21d3c-0203-4608-9f3f-aec7e3da694e}</t>
  </si>
  <si>
    <t>2</t>
  </si>
  <si>
    <t>SO 101.1</t>
  </si>
  <si>
    <t>Vozovka Kladenská (přímé výdaje na doprovodnou část projektu)</t>
  </si>
  <si>
    <t>{11a86107-b826-419c-9342-aee4656e4907}</t>
  </si>
  <si>
    <t>SO 102</t>
  </si>
  <si>
    <t>Chodník Kralupská (přímé výdaje na hlavní část projektu)</t>
  </si>
  <si>
    <t>{900a2529-0b77-4120-864a-f4896657bd6e}</t>
  </si>
  <si>
    <t>SO 102.1</t>
  </si>
  <si>
    <t>Vozovka Kralupská (přímé výdaje na doprovodnou část projektu)</t>
  </si>
  <si>
    <t>{856f9e5b-ef6e-442c-9711-122606eb02c4}</t>
  </si>
  <si>
    <t>SO 200</t>
  </si>
  <si>
    <t>Přisvětlení přechodu pro chodce (přímé výdaje na hlavní část projektu)</t>
  </si>
  <si>
    <t>{1891a66d-281d-480f-bfc6-f07c2674d1f1}</t>
  </si>
  <si>
    <t>Elektromontáže</t>
  </si>
  <si>
    <t>Soupis</t>
  </si>
  <si>
    <t>{e2870f42-dec7-4f7d-8f66-7f3d660c09e3}</t>
  </si>
  <si>
    <t>Zemní a montážní práce</t>
  </si>
  <si>
    <t>{18227d01-3e04-4e20-8d6a-e8f498345012}</t>
  </si>
  <si>
    <t>3</t>
  </si>
  <si>
    <t>Ostatní náklady</t>
  </si>
  <si>
    <t>{777c16cb-9000-4d08-8f64-2255f5412aa9}</t>
  </si>
  <si>
    <t>VON</t>
  </si>
  <si>
    <t>Vedlejší a ostatní náklady (nepřímé výdaje)</t>
  </si>
  <si>
    <t>{d183a721-c2e6-459c-aecb-e221b39e3766}</t>
  </si>
  <si>
    <t>KRYCÍ LIST SOUPISU PRACÍ</t>
  </si>
  <si>
    <t>Objekt:</t>
  </si>
  <si>
    <t>SO 101 - Chodník Kladenská (přímé výdaje na hlavní část projektu)</t>
  </si>
  <si>
    <t xml:space="preserve">Soupis prací je sestaven při využití cenové soustavy ÚRS. Cenové a technické podmínky položek, které nejsou uvedeny v soupisu prací (tzv.úvodní části katalogů), jsou neomezeně dálkově k dispozici na www.cs-urs.cz. Položky soupisu prací, které nemají ve sloupci "Cenová soustava" uveden žádný údaj, nepochází z cenové soustavy ÚRS.  S položkami uvedenými v této specifikaci platí veškeré s 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 doplnit a ocenit jako kompletně vykonané práce včetně materiálu, nářadí a strojů nutných k práci, i když nejsou ve výkazech vypsány zvlášť. Pokud jsou v této dokumentaci uvedeny konkrétní typy výrobků, jedná se pouze o příklady sloužící pro specifikaci vlastností -technických a uživatelských standardů. Zhotovitel dokumentace výslovně uvádí, že tyto výrobky lze nahradit jinými výrobky stejných technických vlastností - standardů a shodné, nebo vyšší kvality. Stejným způsobem jsou (mohou být) v dokumentaci uvedeni jako příklad informativně i možní v úvahu přicházející výrobci, nebo dodavatelé.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</si>
  <si>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</si>
  <si>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</si>
  <si>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</si>
  <si>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</si>
  <si>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</si>
  <si>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</si>
  <si>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</si>
  <si>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</si>
  <si>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</si>
  <si>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</si>
  <si>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</si>
  <si>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</si>
  <si>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</si>
  <si>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</si>
  <si>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</si>
  <si>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</si>
  <si>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</si>
  <si>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</si>
  <si>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</si>
  <si>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</si>
  <si>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</si>
  <si>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</si>
  <si>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</si>
  <si>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</si>
  <si>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</si>
  <si>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</si>
  <si>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</si>
  <si>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</si>
  <si>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</si>
  <si>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</si>
  <si>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</si>
  <si>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</si>
  <si>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</si>
  <si>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</si>
  <si>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2024 01</t>
  </si>
  <si>
    <t>4</t>
  </si>
  <si>
    <t>-1822942444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</si>
  <si>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</si>
  <si>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</si>
  <si>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</si>
  <si>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https://podminky.urs.cz/item/CS_URS_2024_01/111251101</t>
  </si>
  <si>
    <t>P</t>
  </si>
  <si>
    <t>Poznámka k položce:_x000d_
vč. likvidace dřevní hmoty dle dispozic zhotovitele</t>
  </si>
  <si>
    <t>VV</t>
  </si>
  <si>
    <t>"Zemní práce a příprava"</t>
  </si>
  <si>
    <t>"prořezávky stávajících sadových úprav" 15</t>
  </si>
  <si>
    <t>113106132</t>
  </si>
  <si>
    <t>Rozebrání dlažeb z betonových nebo kamenných dlaždic komunikací pro pěší strojně pl do 50 m2</t>
  </si>
  <si>
    <t>-1393258412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</si>
  <si>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</si>
  <si>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https://podminky.urs.cz/item/CS_URS_2024_01/113106132</t>
  </si>
  <si>
    <t>"demolice chodníku z betonových dlaždic" 93</t>
  </si>
  <si>
    <t>113107172</t>
  </si>
  <si>
    <t>Odstranění podkladu z betonu prostého tl přes 150 do 300 mm strojně pl přes 50 do 200 m2</t>
  </si>
  <si>
    <t>905026541</t>
  </si>
  <si>
    <t>Odstranění podkladů nebo krytů strojně plochy jednotlivě přes 50 m2 do 200 m2 s přemístěním hmot na skládku na vzdálenost do 20 m nebo s naložením na dopravní prostředek z betonu prostého, o tl. vrstvy přes 150 do 300 mm</t>
  </si>
  <si>
    <t>https://podminky.urs.cz/item/CS_URS_2024_01/113107172</t>
  </si>
  <si>
    <t>"demolice konstrukce vozovky stupňovitě po vrstvách" 169*0,4</t>
  </si>
  <si>
    <t>113107181</t>
  </si>
  <si>
    <t>Odstranění podkladu živičného tl do 50 mm strojně pl přes 50 do 200 m2</t>
  </si>
  <si>
    <t>-201574774</t>
  </si>
  <si>
    <t>Odstranění podkladů nebo krytů strojně plochy jednotlivě přes 50 m2 do 200 m2 s přemístěním hmot na skládku na vzdálenost do 20 m nebo s naložením na dopravní prostředek živičných, o tl. vrstvy do 50 mm</t>
  </si>
  <si>
    <t>https://podminky.urs.cz/item/CS_URS_2024_01/113107181</t>
  </si>
  <si>
    <t>odstranění litý asfalt tl. do 50 mm</t>
  </si>
  <si>
    <t xml:space="preserve">65 </t>
  </si>
  <si>
    <t>5</t>
  </si>
  <si>
    <t>113107330</t>
  </si>
  <si>
    <t>Odstranění podkladu z betonu prostého tl do 100 mm strojně pl do 50 m2</t>
  </si>
  <si>
    <t>-683044905</t>
  </si>
  <si>
    <t>Odstranění podkladů nebo krytů strojně plochy jednotlivě do 50 m2 s přemístěním hmot na skládku na vzdálenost do 3 m nebo s naložením na dopravní prostředek z betonu prostého, o tl. vrstvy do 100 mm</t>
  </si>
  <si>
    <t>https://podminky.urs.cz/item/CS_URS_2024_01/113107330</t>
  </si>
  <si>
    <t>demolice beton tl. do 100 mm</t>
  </si>
  <si>
    <t>7</t>
  </si>
  <si>
    <t>6</t>
  </si>
  <si>
    <t>113154114</t>
  </si>
  <si>
    <t>Frézování živičného krytu tl 100 mm pruh š 0,5 m pl do 500 m2 bez překážek v trase</t>
  </si>
  <si>
    <t>-353336415</t>
  </si>
  <si>
    <t>Frézování živičného podkladu nebo krytu s naložením na dopravní prostředek plochy do 500 m2 bez překážek v trase pruhu šířky do 0,5 m, tloušťky vrstvy 100 mm</t>
  </si>
  <si>
    <t>https://podminky.urs.cz/item/CS_URS_2024_01/113154114</t>
  </si>
  <si>
    <t>"demolice konstrukce vozovky stupňovitě po vrstvách" 33,8</t>
  </si>
  <si>
    <t>113202111</t>
  </si>
  <si>
    <t>Vytrhání obrub krajníků obrubníků stojatých</t>
  </si>
  <si>
    <t>m</t>
  </si>
  <si>
    <t>1786909696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</si>
  <si>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</si>
  <si>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</si>
  <si>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"demolice betonových obrub" 22</t>
  </si>
  <si>
    <t>8</t>
  </si>
  <si>
    <t>121151103</t>
  </si>
  <si>
    <t>Sejmutí ornice plochy do 100 m2 tl vrstvy do 200 mm strojně</t>
  </si>
  <si>
    <t>-1883312625</t>
  </si>
  <si>
    <t>Sejmutí ornice strojně při souvislé ploše do 100 m2, tl. vrstvy do 200 mm</t>
  </si>
  <si>
    <t>https://podminky.urs.cz/item/CS_URS_2024_01/121151103</t>
  </si>
  <si>
    <t>"skrývka humózních vrstev v prům. tl. 150mm" 245</t>
  </si>
  <si>
    <t>9</t>
  </si>
  <si>
    <t>122252203</t>
  </si>
  <si>
    <t>Odkopávky a prokopávky nezapažené pro silnice a dálnice v hornině třídy těžitelnosti I objem do 100 m3 strojně</t>
  </si>
  <si>
    <t>m3</t>
  </si>
  <si>
    <t>-811360131</t>
  </si>
  <si>
    <t>Odkopávky a prokopávky nezapažené pro silnice a dálnice strojně v hornině třídy těžitelnosti I do 100 m3</t>
  </si>
  <si>
    <t>https://podminky.urs.cz/item/CS_URS_2024_01/122252203</t>
  </si>
  <si>
    <t>"výkopy a dorovnávky na úroveň pláně, odvoz na skládku" 70*0,3+170*0,15</t>
  </si>
  <si>
    <t>10</t>
  </si>
  <si>
    <t>162651112-1</t>
  </si>
  <si>
    <t>Vodorovné přemístění výkopku/sypaniny z horniny třídy těžitelnosti I, skupiny 1 až 3 na meziskládku nebo z meziskládky dle dodavatele stavby včetně uložení</t>
  </si>
  <si>
    <t>-1029435415</t>
  </si>
  <si>
    <t>Vodorovné přemístění výkopku nebo sypaniny po suchu na obvyklém dopravním prostředku, bez naložení výkopku, z horniny třídy těžitelnosti I skupiny 1 až 3 na meziskládku nebo z meziskládky dle dodavatele stavby včetně uložení</t>
  </si>
  <si>
    <t>"odvoz na meziskládku"</t>
  </si>
  <si>
    <t>"ornice vhodná pro následné použití - odvoz na meziskládku" 28*0,15</t>
  </si>
  <si>
    <t>11</t>
  </si>
  <si>
    <t>162751117-1</t>
  </si>
  <si>
    <t>Vodorovné přemístění výkopku/sypaniny z horniny třídy těžitelnosti I, skupiny 1 až 3 na recyklační středisko nebo skládku dle dodavatele stavby včetně uložení</t>
  </si>
  <si>
    <t>-1407954519</t>
  </si>
  <si>
    <t>Vodorovné přemístění výkopku nebo sypaniny po suchu na obvyklém dopravním prostředku, bez naložení výkopku, z horniny třídy těžitelnosti I skupiny 1 až 3 na recyklační středisko nebo skládku dle dodavatele stavby včetně uložení</t>
  </si>
  <si>
    <t>"skrývka humózních vrstev v prům. tl. 150mm - přebytečná zemina, předpoklad drn, degradovaná ornice" (245-28)*0,15</t>
  </si>
  <si>
    <t>12</t>
  </si>
  <si>
    <t>171201231</t>
  </si>
  <si>
    <t>Poplatek za uložení zeminy a kamení na recyklační skládce (skládkovné) kód odpadu 17 05 04</t>
  </si>
  <si>
    <t>t</t>
  </si>
  <si>
    <t>864215099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</si>
  <si>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</si>
  <si>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</si>
  <si>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79,05*1,8 'Přepočtené koeficientem množství</t>
  </si>
  <si>
    <t>13</t>
  </si>
  <si>
    <t>181951112</t>
  </si>
  <si>
    <t>Úprava pláně v hornině třídy těžitelnosti I skupiny 1 až 3 se zhutněním strojně</t>
  </si>
  <si>
    <t>650885413</t>
  </si>
  <si>
    <t>Úprava pláně vyrovnáním výškových rozdílů strojně v hornině třídy těžitelnosti I, skupiny 1 až 3 se zhutněním</t>
  </si>
  <si>
    <t>https://podminky.urs.cz/item/CS_URS_2024_01/181951112</t>
  </si>
  <si>
    <t>"úprava pláně hutněním Edef, 2 = 30MPa" (231+47)*1,1</t>
  </si>
  <si>
    <t>Komunikace pozemní</t>
  </si>
  <si>
    <t>14</t>
  </si>
  <si>
    <t>564851111</t>
  </si>
  <si>
    <t>Podklad ze štěrkodrtě ŠD plochy přes 100 m2 tl 150 mm</t>
  </si>
  <si>
    <t>-1830494180</t>
  </si>
  <si>
    <t>Podklad ze štěrkodrti ŠD s rozprostřením a zhutněním plochy přes 100 m2, po zhutnění tl. 150 mm</t>
  </si>
  <si>
    <t>https://podminky.urs.cz/item/CS_URS_2024_01/564851111</t>
  </si>
  <si>
    <t>"Konstrukce chodníku"</t>
  </si>
  <si>
    <t>"štěrkodrť ŠDb tl. 150mm" 231*1,1</t>
  </si>
  <si>
    <t>564861111</t>
  </si>
  <si>
    <t>Podklad ze štěrkodrtě ŠD plochy přes 100 m2 tl 200 mm</t>
  </si>
  <si>
    <t>1703988469</t>
  </si>
  <si>
    <t>Podklad ze štěrkodrti ŠD s rozprostřením a zhutněním plochy přes 100 m2, po zhutnění tl. 200 mm</t>
  </si>
  <si>
    <t>https://podminky.urs.cz/item/CS_URS_2024_01/564861111</t>
  </si>
  <si>
    <t>"Konstrukce přejezdu"</t>
  </si>
  <si>
    <t>"štěrkodrť ŠDb tl. 200mm" 47*1,1</t>
  </si>
  <si>
    <t>16</t>
  </si>
  <si>
    <t>567142115</t>
  </si>
  <si>
    <t>Podklad ze směsi stmelené cementem SC C 8/10 (KSC I) tl 250 mm</t>
  </si>
  <si>
    <t>-454228751</t>
  </si>
  <si>
    <t>Podklad ze směsi stmelené cementem SC bez dilatačních spár, s rozprostřením a zhutněním SC C 8/10 (KSC I), po zhutnění tl. 250 mm</t>
  </si>
  <si>
    <t>https://podminky.urs.cz/item/CS_URS_2024_01/567142115</t>
  </si>
  <si>
    <t>"doplnění kostrukce vozovky podél nových obrub"</t>
  </si>
  <si>
    <t>"doplnění betonu vozovky podél nových obrub z SC C8/10 v tl. 250mm" 13,6</t>
  </si>
  <si>
    <t>17</t>
  </si>
  <si>
    <t>596211110</t>
  </si>
  <si>
    <t>Kladení zámkové dlažby komunikací pro pěší ručně tl 60 mm skupiny A pl do 50 m2</t>
  </si>
  <si>
    <t>1619501939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</si>
  <si>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</si>
  <si>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https://podminky.urs.cz/item/CS_URS_2024_01/596211110</t>
  </si>
  <si>
    <t>"betonová dlažba obdélníková reliéfní tl. 60 mm, barva černá, lože z drtě frakce 2-6 v tl. 30mm" 1</t>
  </si>
  <si>
    <t>18</t>
  </si>
  <si>
    <t>M</t>
  </si>
  <si>
    <t>59245006</t>
  </si>
  <si>
    <t>dlažba pro nevidomé betonová 200x100mm tl 60mm barevná</t>
  </si>
  <si>
    <t>-354033923</t>
  </si>
  <si>
    <t>"betonová dlažba obdélníková reliéfní tl. 60 mm, barva černá, lože z drtě frakce 2-6 v tl. 30mm" 1*1,03</t>
  </si>
  <si>
    <t>19</t>
  </si>
  <si>
    <t>596211113</t>
  </si>
  <si>
    <t>Kladení zámkové dlažby komunikací pro pěší ručně tl 60 mm skupiny A pl přes 300 m2</t>
  </si>
  <si>
    <t>327311676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</si>
  <si>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</si>
  <si>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https://podminky.urs.cz/item/CS_URS_2024_01/596211113</t>
  </si>
  <si>
    <t>"betonová dlažba obdélníková tl. 60 mm, barva přírodní šedá, lože z drtě frakce 2-6 v tl. 30mm" 230</t>
  </si>
  <si>
    <t>20</t>
  </si>
  <si>
    <t>59245018</t>
  </si>
  <si>
    <t>dlažba skladebná betonová 200x100mm tl 60mm přírodní</t>
  </si>
  <si>
    <t>1544320512</t>
  </si>
  <si>
    <t>"betonová dlažba obdélníková tl. 60 mm, barva přírodní šedá, lože z drtě frakce 2-6 v tl. 30mm" 230*1,01</t>
  </si>
  <si>
    <t>596212210</t>
  </si>
  <si>
    <t>Kladení zámkové dlažby pozemních komunikací ručně tl 80 mm skupiny A pl do 50 m2</t>
  </si>
  <si>
    <t>1540545446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</si>
  <si>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</si>
  <si>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https://podminky.urs.cz/item/CS_URS_2024_01/596212210</t>
  </si>
  <si>
    <t>"Konstrukce vjezdu"</t>
  </si>
  <si>
    <t>"betonová dlažba obdélníková tl. 80 mm, barva přírodní šedá, lože z drtě frakce 2-6 v tl. 40mm" 47</t>
  </si>
  <si>
    <t>22</t>
  </si>
  <si>
    <t>59245020</t>
  </si>
  <si>
    <t>dlažba skladebná betonová 200x100mm tl 80mm přírodní</t>
  </si>
  <si>
    <t>1080685644</t>
  </si>
  <si>
    <t>"betonová dlažba obdélníková tl. 80 mm, barva přírodní šedá, lože z drtě frakce 2-6 v tl. 40mm" 47*1,03</t>
  </si>
  <si>
    <t>23</t>
  </si>
  <si>
    <t>596841120</t>
  </si>
  <si>
    <t>Kladení betonové dlažby komunikací pro pěší do lože z cement malty velikosti do 0,09 m2 pl do 50 m2</t>
  </si>
  <si>
    <t>1848031632</t>
  </si>
  <si>
    <t>Kladení dlažby z betonových nebo kameninových dlaždic komunikací pro pěší s vyplněním spár a se smetením přebytečného materiálu na vzdálenost do 3 m s ložem z cementové malty tl. do 30 mm velikosti dlaždic do 0,09 m2 (bez zámku), pro plochy do 50 m2</t>
  </si>
  <si>
    <t>https://podminky.urs.cz/item/CS_URS_2024_01/596841120</t>
  </si>
  <si>
    <t>"Obrubníky a liniové prvky"</t>
  </si>
  <si>
    <t>"betonová přídlažba v šířce 200 mm" 67,6*0,2</t>
  </si>
  <si>
    <t>24</t>
  </si>
  <si>
    <t>59218001</t>
  </si>
  <si>
    <t>krajník betonový silniční 500x250x80mm</t>
  </si>
  <si>
    <t>826396667</t>
  </si>
  <si>
    <t>"betonová přídlažba v šířce 200 mm" 67,6*1,01</t>
  </si>
  <si>
    <t>25</t>
  </si>
  <si>
    <t>599141111</t>
  </si>
  <si>
    <t>Vyplnění spár mezi silničními dílci živičnou zálivkou</t>
  </si>
  <si>
    <t>-1279548386</t>
  </si>
  <si>
    <t>Vyplnění spár mezi silničními dílci jakékoliv tloušťky živičnou zálivkou</t>
  </si>
  <si>
    <t>https://podminky.urs.cz/item/CS_URS_2024_01/599141111</t>
  </si>
  <si>
    <t>"živičná zálivka" 67,6</t>
  </si>
  <si>
    <t>Trubní vedení</t>
  </si>
  <si>
    <t>26</t>
  </si>
  <si>
    <t>895941311-1</t>
  </si>
  <si>
    <t>Zřízení vpusti kanalizační uliční z betonových dílců</t>
  </si>
  <si>
    <t>kus</t>
  </si>
  <si>
    <t>-1330140569</t>
  </si>
  <si>
    <t xml:space="preserve">Zřízení vpusti kanalizační uliční z betonových dílců </t>
  </si>
  <si>
    <t>"Odvodnění"</t>
  </si>
  <si>
    <t>"obrubníková vpusť s bočním vtokem, D400, celá sestava, kalový koš" 1</t>
  </si>
  <si>
    <t>27</t>
  </si>
  <si>
    <t>592238500-1</t>
  </si>
  <si>
    <t>sestava dílců kompletní obrubníkové vpusti</t>
  </si>
  <si>
    <t>1799344108</t>
  </si>
  <si>
    <t>28</t>
  </si>
  <si>
    <t>899202211</t>
  </si>
  <si>
    <t>Demontáž mříží litinových včetně rámů hmotnosti přes 50 do 100 kg</t>
  </si>
  <si>
    <t>198902388</t>
  </si>
  <si>
    <t>Demontáž mříží litinových včetně rámů, hmotnosti jednotlivě přes 50 do 100 Kg</t>
  </si>
  <si>
    <t>https://podminky.urs.cz/item/CS_URS_2024_01/899202211</t>
  </si>
  <si>
    <t>odstranění vtokových mříží</t>
  </si>
  <si>
    <t>Ostatní konstrukce a práce-bourání</t>
  </si>
  <si>
    <t>29</t>
  </si>
  <si>
    <t>916131113</t>
  </si>
  <si>
    <t>Osazení silničního obrubníku betonového ležatého s boční opěrou do lože z betonu prostého</t>
  </si>
  <si>
    <t>-277988733</t>
  </si>
  <si>
    <t>Osazení silničního obrubníku betonového se zřízením lože, s vyplněním a zatřením spár cementovou maltou ležatého s boční opěrou z betonu prostého, do lože z betonu prostého</t>
  </si>
  <si>
    <t>https://podminky.urs.cz/item/CS_URS_2024_01/916131113</t>
  </si>
  <si>
    <t>"silniční obrubník snížený 150x150 do lože z betonu C12/15" 2</t>
  </si>
  <si>
    <t>"silniční obrubník přejezdový do lože z betonu C12/15, zkoseny 1:2,5" 27</t>
  </si>
  <si>
    <t xml:space="preserve">"přechodové dílce na přejezdový obrubník do lože z betonu C12/15,  dl. 0,5m" 10*0,5</t>
  </si>
  <si>
    <t xml:space="preserve">"silniční obrubnik přechodový do lože z betonu C12/15,  dl. 1m" 2</t>
  </si>
  <si>
    <t>30</t>
  </si>
  <si>
    <t>59217029</t>
  </si>
  <si>
    <t>obrubník silniční betonový nájezdový 1000x150x150mm</t>
  </si>
  <si>
    <t>-66671462</t>
  </si>
  <si>
    <t>31</t>
  </si>
  <si>
    <t>59217034-1</t>
  </si>
  <si>
    <t>obrubník betonový přejezdový 50x22-30x30 cm</t>
  </si>
  <si>
    <t>288636757</t>
  </si>
  <si>
    <t>32</t>
  </si>
  <si>
    <t>59217034-2</t>
  </si>
  <si>
    <t>obrubník betonový přechodový 50x22-30x30/150x300 cm</t>
  </si>
  <si>
    <t>-1107832712</t>
  </si>
  <si>
    <t>33</t>
  </si>
  <si>
    <t>59217030-1</t>
  </si>
  <si>
    <t>obrubník betonový silniční přechodový 100x15x15-30 cm</t>
  </si>
  <si>
    <t>-926081589</t>
  </si>
  <si>
    <t>34</t>
  </si>
  <si>
    <t>916131213</t>
  </si>
  <si>
    <t>Osazení silničního obrubníku betonového stojatého s boční opěrou do lože z betonu prostého</t>
  </si>
  <si>
    <t>-302404095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</si>
  <si>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</si>
  <si>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</si>
  <si>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"obrubník betonový zkosený 150x300 do lože z betonu C12/15" 136</t>
  </si>
  <si>
    <t>35</t>
  </si>
  <si>
    <t>59217034</t>
  </si>
  <si>
    <t>obrubník silniční betonový 1000x150x300mm</t>
  </si>
  <si>
    <t>-1994294834</t>
  </si>
  <si>
    <t>36</t>
  </si>
  <si>
    <t>916231213</t>
  </si>
  <si>
    <t>Osazení chodníkového obrubníku betonového stojatého s boční opěrou do lože z betonu prostého</t>
  </si>
  <si>
    <t>-1109533658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</si>
  <si>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</si>
  <si>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https://podminky.urs.cz/item/CS_URS_2024_01/916231213</t>
  </si>
  <si>
    <t>"obrubník betonový 80x250 do lože z betonu C12/15" 21</t>
  </si>
  <si>
    <t>37</t>
  </si>
  <si>
    <t>59217012</t>
  </si>
  <si>
    <t>obrubník zahradní betonový 500x80x250mm</t>
  </si>
  <si>
    <t>-1569250863</t>
  </si>
  <si>
    <t>38</t>
  </si>
  <si>
    <t>916331112</t>
  </si>
  <si>
    <t>Osazení zahradního obrubníku betonového do lože z betonu s boční opěrou</t>
  </si>
  <si>
    <t>-1503894286</t>
  </si>
  <si>
    <t>Osazení zahradního obrubníku betonového s ložem tl. od 50 do 100 mm z betonu prostého tř. C 12/15 s boční opěrou z betonu prostého tř. C 12/15</t>
  </si>
  <si>
    <t>https://podminky.urs.cz/item/CS_URS_2024_01/916331112</t>
  </si>
  <si>
    <t>"sadový obrubník betonový 50x200 do lože z betonu C12/15" 22</t>
  </si>
  <si>
    <t>39</t>
  </si>
  <si>
    <t>59217011</t>
  </si>
  <si>
    <t>obrubník zahradní betonový 500x50x200mm</t>
  </si>
  <si>
    <t>1228438822</t>
  </si>
  <si>
    <t>40</t>
  </si>
  <si>
    <t>919735112</t>
  </si>
  <si>
    <t>Řezání stávajícího živičného krytu hl přes 50 do 100 mm</t>
  </si>
  <si>
    <t>-1283486574</t>
  </si>
  <si>
    <t>Řezání stávajícího živičného krytu nebo podkladu hloubky přes 50 do 100 mm</t>
  </si>
  <si>
    <t>https://podminky.urs.cz/item/CS_URS_2024_01/919735112</t>
  </si>
  <si>
    <t>"zaříznutí vozovky frikční pilou" 67,6</t>
  </si>
  <si>
    <t>997</t>
  </si>
  <si>
    <t>Přesun sutě</t>
  </si>
  <si>
    <t>41</t>
  </si>
  <si>
    <t>997013871</t>
  </si>
  <si>
    <t>Poplatek za uložení stavebního odpadu na recyklační skládce (skládkovné) směsného stavebního a demoličního kód odpadu 17 09 04</t>
  </si>
  <si>
    <t>-1870670249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</si>
  <si>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</si>
  <si>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</si>
  <si>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"ostatní - dlažba, obrubníky, značky, svodidla atd." 28,425</t>
  </si>
  <si>
    <t>42</t>
  </si>
  <si>
    <t>997221551-1</t>
  </si>
  <si>
    <t>Vodorovná doprava suti na recyklační středisko nebo skládku ze sypkých materiálů včetně uložení na vzdálenost dle dodavatele stavby</t>
  </si>
  <si>
    <t>688378062</t>
  </si>
  <si>
    <t>Vodorovná doprava suti na recyklační středisko nebo skládku bez naložení, ale se složením a s hrubým urovnáním ze sypkých materiálů, na vzdálenost dle dodavatele stavby</t>
  </si>
  <si>
    <t>"živice" 6,37+8,653</t>
  </si>
  <si>
    <t>"beton" 43,93</t>
  </si>
  <si>
    <t>43</t>
  </si>
  <si>
    <t>997221561-1</t>
  </si>
  <si>
    <t>Vodorovná doprava suti na recyklační středisko nebo skládku z kusových materiálů včetně uložení na vzdálenost dle dodavatele stavby</t>
  </si>
  <si>
    <t>-1782980486</t>
  </si>
  <si>
    <t>Vodorovná doprava suti na recyklační středisko nebo skládku bez naložení, ale se složením a s hrubým urovnáním z kusových materiálů na vzdálenost dle dodavatele stavby</t>
  </si>
  <si>
    <t>"ostatní" 28,225+0,2</t>
  </si>
  <si>
    <t>44</t>
  </si>
  <si>
    <t>997221861</t>
  </si>
  <si>
    <t>Poplatek za uložení na recyklační skládce (skládkovné) stavebního odpadu z prostého betonu pod kódem 17 01 01</t>
  </si>
  <si>
    <t>2106051415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</si>
  <si>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</si>
  <si>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</si>
  <si>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"beton+ostatní" 43,93</t>
  </si>
  <si>
    <t>45</t>
  </si>
  <si>
    <t>997221875</t>
  </si>
  <si>
    <t>Poplatek za uložení na recyklační skládce (skládkovné) stavebního odpadu asfaltového bez obsahu dehtu zatříděného do Katalogu odpadů pod kódem 17 03 02</t>
  </si>
  <si>
    <t>299709116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</si>
  <si>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</si>
  <si>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</si>
  <si>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998</t>
  </si>
  <si>
    <t>Přesun hmot</t>
  </si>
  <si>
    <t>46</t>
  </si>
  <si>
    <t>998223011</t>
  </si>
  <si>
    <t>Přesun hmot pro pozemní komunikace s krytem dlážděným</t>
  </si>
  <si>
    <t>-343377002</t>
  </si>
  <si>
    <t>Přesun hmot pro pozemní komunikace s krytem dlážděným dopravní vzdálenost do 200 m jakékoliv délky objektu</t>
  </si>
  <si>
    <t>https://podminky.urs.cz/item/CS_URS_2024_01/998223011</t>
  </si>
  <si>
    <t>PSV</t>
  </si>
  <si>
    <t>Práce a dodávky PSV</t>
  </si>
  <si>
    <t>711</t>
  </si>
  <si>
    <t>Izolace proti vodě, vlhkosti a plynům</t>
  </si>
  <si>
    <t>47</t>
  </si>
  <si>
    <t>711161215</t>
  </si>
  <si>
    <t>Izolace proti zemní vlhkosti nopovou fólií svislá, nopek v 20,0 mm, tl do 1,0 mm</t>
  </si>
  <si>
    <t>-2000038263</t>
  </si>
  <si>
    <t>Izolace proti zemní vlhkosti a beztlakové vodě nopovými fóliemi na ploše svislé S vrstva ochranná, odvětrávací a drenážní výška nopku 20,0 mm, tl. fólie do 1,0 mm</t>
  </si>
  <si>
    <t>https://podminky.urs.cz/item/CS_URS_2024_01/711161215</t>
  </si>
  <si>
    <t>"nopová folie v šířce 250 mm" 97*0,25*1,15</t>
  </si>
  <si>
    <t>48</t>
  </si>
  <si>
    <t>998711101</t>
  </si>
  <si>
    <t>Přesun hmot tonážní pro izolace proti vodě, vlhkosti a plynům v objektech v do 6 m</t>
  </si>
  <si>
    <t>393520268</t>
  </si>
  <si>
    <t>Přesun hmot pro izolace proti vodě, vlhkosti a plynům stanovený z hmotnosti přesunovaného materiálu vodorovná dopravní vzdálenost do 50 m základní v objektech výšky do 6 m</t>
  </si>
  <si>
    <t>https://podminky.urs.cz/item/CS_URS_2024_01/998711101</t>
  </si>
  <si>
    <t>SO 101.1 - Vozovka Kladenská (přímé výdaje na doprovodnou část projektu)</t>
  </si>
  <si>
    <t>-169611945</t>
  </si>
  <si>
    <t>"demolice konstrukce vozovky stupňovitě po vrstvách" 50,7*0,5</t>
  </si>
  <si>
    <t>-1638837949</t>
  </si>
  <si>
    <t>"dovoz z meziskládky"</t>
  </si>
  <si>
    <t>"ornice vhodná pro následné použití - dovoz z meziskládky" 28*0,15</t>
  </si>
  <si>
    <t>167151101</t>
  </si>
  <si>
    <t>Nakládání výkopku z hornin třídy těžitelnosti I skupiny 1 až 3 do 100 m3</t>
  </si>
  <si>
    <t>-316647814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</si>
  <si>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</si>
  <si>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</si>
  <si>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181305111</t>
  </si>
  <si>
    <t>Převrstvení ornice na skládce</t>
  </si>
  <si>
    <t>-3750905</t>
  </si>
  <si>
    <t>https://podminky.urs.cz/item/CS_URS_2024_01/181305111</t>
  </si>
  <si>
    <t>"ornice vhodná pro následné použití" 28*0,15</t>
  </si>
  <si>
    <t>181351003</t>
  </si>
  <si>
    <t>Rozprostření ornice tl vrstvy do 200 mm pl do 100 m2 v rovině nebo ve svahu do 1:5 strojně</t>
  </si>
  <si>
    <t>115215296</t>
  </si>
  <si>
    <t>Rozprostření a urovnání ornice v rovině nebo ve svahu sklonu do 1:5 strojně při souvislé ploše do 100 m2, tl. vrstvy do 200 mm</t>
  </si>
  <si>
    <t>https://podminky.urs.cz/item/CS_URS_2024_01/181351003</t>
  </si>
  <si>
    <t>"Ostatní"</t>
  </si>
  <si>
    <t>"ohumusování v tl. 150mm a osetí travním semenem" 28</t>
  </si>
  <si>
    <t>181411131-1</t>
  </si>
  <si>
    <t>Založení parkového trávníku výsevem plochy do 10000 m2 v rovině a ve svahu do 1:5, včetně obdělání půdy, hnojení půdy hnojivem a dodávkou hnojiva, včetně ošetření trávníku, klíčící trávník je nutné v suchém období kropit a po dosažení výšky 10 – 15 cm</t>
  </si>
  <si>
    <t>-610054020</t>
  </si>
  <si>
    <t>00572410</t>
  </si>
  <si>
    <t>osivo směs travní parková</t>
  </si>
  <si>
    <t>kg</t>
  </si>
  <si>
    <t>-846661137</t>
  </si>
  <si>
    <t>"ohumusování v tl. 150mm a osetí travním semenem" 28*3/100</t>
  </si>
  <si>
    <t>1197141265</t>
  </si>
  <si>
    <t>"úprava pláně hutněním Edef, 2 = 30MPa" (75+2)*1,1</t>
  </si>
  <si>
    <t>369518873</t>
  </si>
  <si>
    <t>"štěrkodrť ŠDb tl. 150mm" 75*1,1</t>
  </si>
  <si>
    <t>1060455525</t>
  </si>
  <si>
    <t>"štěrkodrť ŠDb tl. 200mm" 2*1,1</t>
  </si>
  <si>
    <t>66951485</t>
  </si>
  <si>
    <t>"doplnění betonu vozovky podél nových obrub z SC C8/10 v tl. 250mm" 20,4</t>
  </si>
  <si>
    <t>-584887906</t>
  </si>
  <si>
    <t>"betonová dlažba obdélníková tl. 60 mm, barva přírodní šedá, lože z drtě frakce 2-6 v tl. 30mm" 75</t>
  </si>
  <si>
    <t>-551561214</t>
  </si>
  <si>
    <t>"betonová dlažba obdélníková tl. 60 mm, barva přírodní šedá, lože z drtě frakce 2-6 v tl. 30mm" 75*1,01</t>
  </si>
  <si>
    <t>1382442896</t>
  </si>
  <si>
    <t>"betonová dlažba obdélníková tl. 80 mm, barva přírodní šedá, lože z drtě frakce 2-6 v tl. 40mm" 2</t>
  </si>
  <si>
    <t>-1890889703</t>
  </si>
  <si>
    <t>"betonová dlažba obdélníková tl. 80 mm, barva přírodní šedá, lože z drtě frakce 2-6 v tl. 40mm" 2*1,03</t>
  </si>
  <si>
    <t>-1326514506</t>
  </si>
  <si>
    <t>"betonová přídlažba v šířce 200 mm" 101,4*0,2</t>
  </si>
  <si>
    <t>211075554</t>
  </si>
  <si>
    <t>"betonová přídlažba v šířce 200 mm" 101,4*1,01</t>
  </si>
  <si>
    <t>1912399305</t>
  </si>
  <si>
    <t>"živičná zálivka" 101,4</t>
  </si>
  <si>
    <t>871310330-1</t>
  </si>
  <si>
    <t>Kanalizační přípojka z potrubí hladkého plnostěnného DN 200</t>
  </si>
  <si>
    <t>769401818</t>
  </si>
  <si>
    <t>Kanalizační přípojka z potrubí hladkého plnostěnného DN 200 včetně provedení výkopu, pískového lože, obsypu, hutněného zásypu a odvozu přebytečného výkopku a jeho likvidace</t>
  </si>
  <si>
    <t>"Přípojka UV DN 200" 5</t>
  </si>
  <si>
    <t>894221115</t>
  </si>
  <si>
    <t>Šachty kanalizační z betonu se zvýšenými nároky C 25/30 na stokách kruhových DN 800 nebo 900 dno beton C 25/30</t>
  </si>
  <si>
    <t>-1507739892</t>
  </si>
  <si>
    <t>Šachty kanalizační z prostého betonu se zvýšenými nároky na prostředí tř. C 25/30 výšky vstupu do 1,50 m na stokách kruhových s obložením dna betonem tř. C 25/30 DN 800 nebo 900</t>
  </si>
  <si>
    <t>https://podminky.urs.cz/item/CS_URS_2024_01/894221115</t>
  </si>
  <si>
    <t>"revizní šachta, PVC případně beton DN 800, B125 vč. šachtového dna DN 800" 1</t>
  </si>
  <si>
    <t>1695439158</t>
  </si>
  <si>
    <t>1753870158</t>
  </si>
  <si>
    <t>895983419-1</t>
  </si>
  <si>
    <t>Zřízení vpusti kanalizační dvorní z betonových dílců</t>
  </si>
  <si>
    <t>586137063</t>
  </si>
  <si>
    <t>"dvorní (chodníková) vpusť 30x30cm, B125, celá sestava" 1</t>
  </si>
  <si>
    <t>59711870-1</t>
  </si>
  <si>
    <t>sestava dílců kompletní dvorní vpusti</t>
  </si>
  <si>
    <t>1766819327</t>
  </si>
  <si>
    <t>-2008680204</t>
  </si>
  <si>
    <t>"zaříznutí vozovky frikční pilou" 101,4</t>
  </si>
  <si>
    <t>"živice" 6,49</t>
  </si>
  <si>
    <t>SO 102 - Chodník Kralupská (přímé výdaje na hlavní část projektu)</t>
  </si>
  <si>
    <t xml:space="preserve">    9 - Ostatní konstrukce a práce, bourání</t>
  </si>
  <si>
    <t>"demolice chodníku z betonových dlaždic" 40</t>
  </si>
  <si>
    <t>-2072134261</t>
  </si>
  <si>
    <t>"demolice betonových ploch" 50</t>
  </si>
  <si>
    <t>113107332</t>
  </si>
  <si>
    <t>Odstranění podkladu z betonu prostého tl přes 150 do 300 mm strojně pl do 50 m2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</si>
  <si>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</si>
  <si>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https://podminky.urs.cz/item/CS_URS_2024_01/113107332</t>
  </si>
  <si>
    <t>"demolice konstrukce vozovky stupňovitě po vrstvách" 91*0,4</t>
  </si>
  <si>
    <t>113107341</t>
  </si>
  <si>
    <t>Odstranění podkladu živičného tl 50 mm strojně pl do 50 m2</t>
  </si>
  <si>
    <t>-1930330456</t>
  </si>
  <si>
    <t>Odstranění podkladů nebo krytů strojně plochy jednotlivě do 50 m2 s přemístěním hmot na skládku na vzdálenost do 3 m nebo s naložením na dopravní prostředek živičných, o tl. vrstvy do 50 mm</t>
  </si>
  <si>
    <t>https://podminky.urs.cz/item/CS_URS_2024_01/113107341</t>
  </si>
  <si>
    <t>"demolice ploch z litého asfaltu" 26</t>
  </si>
  <si>
    <t>-663538042</t>
  </si>
  <si>
    <t>"demolice konstrukce vozovky stupňovitě po vrstvách" 18,2*0,5</t>
  </si>
  <si>
    <t>"demolice betonových obrub" 6</t>
  </si>
  <si>
    <t>1911910891</t>
  </si>
  <si>
    <t>"skrývka humózních vrstev v prům. tl. 150mm" 97</t>
  </si>
  <si>
    <t>"výkopy a dorovnávky na úroveň pláně, odvoz na skládku" 22,55</t>
  </si>
  <si>
    <t>-549984689</t>
  </si>
  <si>
    <t>"ornice vhodná pro následné použití - odvoz na meziskládku" 22*0,15</t>
  </si>
  <si>
    <t>-2034529399</t>
  </si>
  <si>
    <t>"skrývka humózních vrstev v prům. tl. 150mm - přebytečná zemina, předpoklad drn, degradovaná ornice" (97-22)*0,15</t>
  </si>
  <si>
    <t>33,8*1,8 'Přepočtené koeficientem množství</t>
  </si>
  <si>
    <t>"úprava pláně hutněním Edef, 2 = 30MPa" (110+46)*1,1</t>
  </si>
  <si>
    <t>"štěrkodrť ŠDb tl. 150mm" 110*1,1</t>
  </si>
  <si>
    <t>"štěrkodrť ŠDb tl. 200mm" 46*1,1</t>
  </si>
  <si>
    <t>207804863</t>
  </si>
  <si>
    <t>"doplnění kostrukce vozovky podél nových obrub, resp. žlabů"</t>
  </si>
  <si>
    <t>"doplnění betonu vozovky podél nových obrub z KSC C12/15 v tl. 250mm" 91*0,15*0,4</t>
  </si>
  <si>
    <t>573111111</t>
  </si>
  <si>
    <t>Postřik živičný infiltrační s posypem z asfaltu množství 0,60 kg/m2</t>
  </si>
  <si>
    <t>-1626357692</t>
  </si>
  <si>
    <t>Postřik infiltrační PI z asfaltu silničního s posypem kamenivem, v množství 0,60 kg/m2</t>
  </si>
  <si>
    <t>https://podminky.urs.cz/item/CS_URS_2024_01/573111111</t>
  </si>
  <si>
    <t>"infiltrační postřik asfaltový PI,A 0,3 kg/m2" 91*0,15*0,4</t>
  </si>
  <si>
    <t>573231106</t>
  </si>
  <si>
    <t>Postřik živičný spojovací ze silniční emulze v množství 0,30 kg/m2</t>
  </si>
  <si>
    <t>2008786634</t>
  </si>
  <si>
    <t>Postřik spojovací PS bez posypu kamenivem ze silniční emulze, v množství 0,30 kg/m2</t>
  </si>
  <si>
    <t>https://podminky.urs.cz/item/CS_URS_2024_01/573231106</t>
  </si>
  <si>
    <t>"spojovací postřik emulzní PS,EK C60BP5 0,2 kg/m2" 91*0,25*0,4</t>
  </si>
  <si>
    <t>577134211</t>
  </si>
  <si>
    <t>Asfaltový beton vrstva obrusná ACO 11 (ABS) tř. II tl 40 mm š do 3 m z nemodifikovaného asfaltu</t>
  </si>
  <si>
    <t>-1796998126</t>
  </si>
  <si>
    <t>Asfaltový beton vrstva obrusná ACO 11 (ABS) s rozprostřením a se zhutněním z nemodifikovaného asfaltu v pruhu šířky do 3 m tř. II, po zhutnění tl. 40 mm</t>
  </si>
  <si>
    <t>https://podminky.urs.cz/item/CS_URS_2024_01/577134211</t>
  </si>
  <si>
    <t>"asfaltový beton obrusný ACO 11 v tl 40mm" 91*0,25*0,4</t>
  </si>
  <si>
    <t>577145112</t>
  </si>
  <si>
    <t>Asfaltový beton vrstva ložní ACL 16 (ABH) tl 50 mm š do 3 m z nemodifikovaného asfaltu</t>
  </si>
  <si>
    <t>-314064067</t>
  </si>
  <si>
    <t>Asfaltový beton vrstva ložní ACL 16 (ABH) s rozprostřením a zhutněním z nemodifikovaného asfaltu v pruhu šířky do 3 m, po zhutnění tl. 50 mm</t>
  </si>
  <si>
    <t>https://podminky.urs.cz/item/CS_URS_2024_01/577145112</t>
  </si>
  <si>
    <t>"asfaltový beton podkladní ACL 16+ v tl. 50mm" 91*0,15*0,4</t>
  </si>
  <si>
    <t>591241111</t>
  </si>
  <si>
    <t>Kladení dlažby z kostek drobných z kamene na MC tl 50 mm</t>
  </si>
  <si>
    <t>55177638</t>
  </si>
  <si>
    <t>Kladení dlažby z kostek s provedením lože do tl. 50 mm, s vyplněním spár, s dvojím beraněním a se smetením přebytečného materiálu na krajnici drobných z kamene, do lože z cementové malty</t>
  </si>
  <si>
    <t>https://podminky.urs.cz/item/CS_URS_2024_01/591241111</t>
  </si>
  <si>
    <t>"odláždění pumpy, žulová kostka drobná, lože z MC" 1</t>
  </si>
  <si>
    <t>58381007</t>
  </si>
  <si>
    <t>kostka štípaná dlažební žula drobná 8/10</t>
  </si>
  <si>
    <t>2036123489</t>
  </si>
  <si>
    <t>"odláždění pumpy, žulová kostka drobná, lože z MC" 1*1,02</t>
  </si>
  <si>
    <t>"betonová dlažba obdélníková reliéfní tl. 60 mm, barva černá, lože z drtě frakce 2-6 v tl. 30mm" 8</t>
  </si>
  <si>
    <t>"betonová dlažba obdélníková reliéfní tl. 60 mm, barva černá, lože z drtě frakce 2-6 v tl. 30mm" 8*1,03</t>
  </si>
  <si>
    <t>596211112</t>
  </si>
  <si>
    <t>Kladení zámkové dlažby komunikací pro pěší ručně tl 60 mm skupiny A pl přes 100 do 300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</si>
  <si>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</si>
  <si>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https://podminky.urs.cz/item/CS_URS_2024_01/596211112</t>
  </si>
  <si>
    <t>"betonová dlažba obdélníková tl. 60 mm, barva přírodní šedá, lože z drtě frakce 2-6 v tl. 30mm" 101</t>
  </si>
  <si>
    <t>"betonová dlažba obdélníková tl. 60 mm, barva přírodní šedá, lože z drtě frakce 2-6 v tl. 30mm" 101*1,02</t>
  </si>
  <si>
    <t>596212211</t>
  </si>
  <si>
    <t>Kladení zámkové dlažby pozemních komunikací ručně tl 80 mm skupiny A pl přes 50 do 100 m2</t>
  </si>
  <si>
    <t>-439581662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</si>
  <si>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</si>
  <si>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https://podminky.urs.cz/item/CS_URS_2024_01/596212211</t>
  </si>
  <si>
    <t>"betonová dlažba obdélníková tl. 80 mm, barva přírodní šedá, lože z drtě frakce 2-6 v tl. 40mm" 46</t>
  </si>
  <si>
    <t>"betonová dlažba obdélníková tl. 80 mm, barva přírodní šedá, lože z drtě frakce 2-6 v tl. 40mm" 46*1,03</t>
  </si>
  <si>
    <t>1614010658</t>
  </si>
  <si>
    <t>"živičná zálivka" 36,4</t>
  </si>
  <si>
    <t>899132121</t>
  </si>
  <si>
    <t>Výměna (výšková úprava) poklopu kanalizačního pevného s ošetřením podkladu hloubky do 25 cm</t>
  </si>
  <si>
    <t>-186929166</t>
  </si>
  <si>
    <t>Výměna (výšková úprava) poklopu kanalizačního s rámem pevným s ošetřením podkladních vrstev hloubky do 25 cm</t>
  </si>
  <si>
    <t>https://podminky.urs.cz/item/CS_URS_2024_01/899132121</t>
  </si>
  <si>
    <t>"výšková rektifikace revizních šachet" 2</t>
  </si>
  <si>
    <t>Ostatní konstrukce a práce, bourání</t>
  </si>
  <si>
    <t>914111111</t>
  </si>
  <si>
    <t>Montáž svislé dopravní značky do velikosti 1 m2 objímkami na sloupek nebo konzolu</t>
  </si>
  <si>
    <t>-858310182</t>
  </si>
  <si>
    <t>Montáž svislé dopravní značky základní velikosti do 1 m2 objímkami na sloupky nebo konzoly</t>
  </si>
  <si>
    <t>https://podminky.urs.cz/item/CS_URS_2024_01/914111111</t>
  </si>
  <si>
    <t>"A29" 1</t>
  </si>
  <si>
    <t>"A31a" 1</t>
  </si>
  <si>
    <t>40445603</t>
  </si>
  <si>
    <t>výstražné dopravní značky A31a, b, c 400x1200mm</t>
  </si>
  <si>
    <t>-558929827</t>
  </si>
  <si>
    <t>40445601</t>
  </si>
  <si>
    <t>výstražné dopravní značky A1-A30, A33 900mm</t>
  </si>
  <si>
    <t>875140777</t>
  </si>
  <si>
    <t>914111112</t>
  </si>
  <si>
    <t>Montáž svislé dopravní značky do velikosti 1 m2 páskováním na sloup</t>
  </si>
  <si>
    <t>935638482</t>
  </si>
  <si>
    <t>Montáž svislé dopravní značky základní velikosti do 1 m2 páskováním na sloupy</t>
  </si>
  <si>
    <t>https://podminky.urs.cz/item/CS_URS_2024_01/914111112</t>
  </si>
  <si>
    <t>"IP6 v reflexním rámu" 2</t>
  </si>
  <si>
    <t>40445621</t>
  </si>
  <si>
    <t>informativní značky provozní IP1-IP3, IP4b-IP7, IP10a, b 500x500mm</t>
  </si>
  <si>
    <t>-723240183</t>
  </si>
  <si>
    <t>914511112</t>
  </si>
  <si>
    <t>Montáž sloupku dopravních značek délky do 3,5 m s betonovým základem a patkou D 60 mm</t>
  </si>
  <si>
    <t>604382562</t>
  </si>
  <si>
    <t>Montáž sloupku dopravních značek délky do 3,5 m do hliníkové patky pro sloupek D 60 mm</t>
  </si>
  <si>
    <t>https://podminky.urs.cz/item/CS_URS_2024_01/914511112</t>
  </si>
  <si>
    <t>"A29+A31a" 1</t>
  </si>
  <si>
    <t>40445230</t>
  </si>
  <si>
    <t>sloupek pro dopravní značku Zn D 70mm v 3,5m</t>
  </si>
  <si>
    <t>-1884903181</t>
  </si>
  <si>
    <t>40445257</t>
  </si>
  <si>
    <t>svorka upínací na sloupek D 70mm</t>
  </si>
  <si>
    <t>-283379206</t>
  </si>
  <si>
    <t>40445254</t>
  </si>
  <si>
    <t>víčko plastové na sloupek D 70mm</t>
  </si>
  <si>
    <t>-1314143170</t>
  </si>
  <si>
    <t>915231112</t>
  </si>
  <si>
    <t>Vodorovné dopravní značení přechody pro chodce, šipky, symboly retroreflexní bílý plast</t>
  </si>
  <si>
    <t>1704462436</t>
  </si>
  <si>
    <t>Vodorovné dopravní značení stříkaným plastem přechody pro chodce, šipky, symboly nápisy bílé retroreflexní</t>
  </si>
  <si>
    <t>https://podminky.urs.cz/item/CS_URS_2024_01/915231112</t>
  </si>
  <si>
    <t>"VDZ přechodu + vodící čáry (hladký plast)" 16,5</t>
  </si>
  <si>
    <t>915621111</t>
  </si>
  <si>
    <t>Předznačení vodorovného plošného značení</t>
  </si>
  <si>
    <t>806423049</t>
  </si>
  <si>
    <t>Předznačení pro vodorovné značení stříkané barvou nebo prováděné z nátěrových hmot plošné šipky, symboly, nápisy</t>
  </si>
  <si>
    <t>https://podminky.urs.cz/item/CS_URS_2024_01/915621111</t>
  </si>
  <si>
    <t>"VDZ přechodu + vodící čáry" 16,5</t>
  </si>
  <si>
    <t>"silniční obrubník snížený 150x150 do lože z betonu C12/15" 10</t>
  </si>
  <si>
    <t>"silniční obrubník přejezdový do lože z betonu C12/15, zkoseny 1:2,5" 18</t>
  </si>
  <si>
    <t xml:space="preserve">"přechodové dílce na přejezdový obrubník do lože z betonu C12/15,  dl. 0,5m" 7*0,5</t>
  </si>
  <si>
    <t xml:space="preserve">"silniční obrubnik přechodový do lože z betonu C12/15,  dl. 1m" 4</t>
  </si>
  <si>
    <t>"obrubník betonový zkosený 150x300 do lože z betonu C12/15" 58</t>
  </si>
  <si>
    <t>"obrubník betonový 80x250 do lože z betonu C12/15" 15</t>
  </si>
  <si>
    <t>49</t>
  </si>
  <si>
    <t>50</t>
  </si>
  <si>
    <t>"sadový obrubník betonový 50x200 do lože z betonu C12/15" 31</t>
  </si>
  <si>
    <t>51</t>
  </si>
  <si>
    <t>52</t>
  </si>
  <si>
    <t>-1252361927</t>
  </si>
  <si>
    <t>"zaříznutí vozovky frikční pilou" 36,4</t>
  </si>
  <si>
    <t>53</t>
  </si>
  <si>
    <t>935114111</t>
  </si>
  <si>
    <t>Mikroštěrbinový odvodňovací betonový žlab 220x260 mm bez vnitřního spádu se základem</t>
  </si>
  <si>
    <t>691773438</t>
  </si>
  <si>
    <t>Štěrbinový odvodňovací betonový žlab se základem z betonu prostého a s obetonováním rozměru 220x260 mm (mikroštěrbinový) bez vnitřního spádu</t>
  </si>
  <si>
    <t>https://podminky.urs.cz/item/CS_URS_2024_01/935114111</t>
  </si>
  <si>
    <t>Poznámka k položce:_x000d_
vč. čistících, revizních kusů (1ks)</t>
  </si>
  <si>
    <t>"štěrbinový prefabrikovaný žlab, malý, D400" 24,8</t>
  </si>
  <si>
    <t>54</t>
  </si>
  <si>
    <t>966006132</t>
  </si>
  <si>
    <t>Odstranění značek dopravních nebo orientačních se sloupky s betonovými patkami</t>
  </si>
  <si>
    <t>-2115164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</si>
  <si>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</si>
  <si>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https://podminky.urs.cz/item/CS_URS_2024_01/966006132</t>
  </si>
  <si>
    <t>Poznámka k položce:_x000d_
vč. likvidace</t>
  </si>
  <si>
    <t>"odstranění sloupku" 1</t>
  </si>
  <si>
    <t>55</t>
  </si>
  <si>
    <t>966006211</t>
  </si>
  <si>
    <t>Odstranění svislých dopravních značek ze sloupů, sloupků nebo konzol</t>
  </si>
  <si>
    <t>1084975601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</si>
  <si>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</si>
  <si>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https://podminky.urs.cz/item/CS_URS_2024_01/966006211</t>
  </si>
  <si>
    <t>"stávající DZ A29+A31a" 2</t>
  </si>
  <si>
    <t>56</t>
  </si>
  <si>
    <t>966008212</t>
  </si>
  <si>
    <t>Bourání odvodňovacího žlabu z betonových příkopových tvárnic š přes 500 do 800 mm</t>
  </si>
  <si>
    <t>-587885983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</si>
  <si>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</si>
  <si>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https://podminky.urs.cz/item/CS_URS_2024_01/966008212</t>
  </si>
  <si>
    <t>"demolice betonové žlabovky vč. lože" 62</t>
  </si>
  <si>
    <t>57</t>
  </si>
  <si>
    <t>-145004497</t>
  </si>
  <si>
    <t>"ostatní - dlažba, obrubníky, značky, svodidla atd." 33,138+1,32</t>
  </si>
  <si>
    <t>58</t>
  </si>
  <si>
    <t>"živice" 2,548+2,33</t>
  </si>
  <si>
    <t>"beton" 34,75</t>
  </si>
  <si>
    <t>59</t>
  </si>
  <si>
    <t>"beton+ostatní" 33,138+1,32</t>
  </si>
  <si>
    <t>60</t>
  </si>
  <si>
    <t>"beton+ostatní" 34,75</t>
  </si>
  <si>
    <t>61</t>
  </si>
  <si>
    <t>62</t>
  </si>
  <si>
    <t>63</t>
  </si>
  <si>
    <t>"nopová folie v šířce 250 mm" 51*0,25</t>
  </si>
  <si>
    <t>64</t>
  </si>
  <si>
    <t>SO 102.1 - Vozovka Kralupská (přímé výdaje na doprovodnou část projektu)</t>
  </si>
  <si>
    <t>-1839256447</t>
  </si>
  <si>
    <t>"demolice konstrukce vozovky stupňovitě po vrstvách" 27,3*0,5</t>
  </si>
  <si>
    <t>-1620109720</t>
  </si>
  <si>
    <t>"ornice vhodná pro následné použití - dovoz z meziskládky" 22*0,15</t>
  </si>
  <si>
    <t>263118052</t>
  </si>
  <si>
    <t>-1695534497</t>
  </si>
  <si>
    <t>"ornice vhodná pro následné použití" 22*0,15</t>
  </si>
  <si>
    <t>557477762</t>
  </si>
  <si>
    <t>"ohumusování v tl. 150mm a osetí travním semenem" 22</t>
  </si>
  <si>
    <t>314446406</t>
  </si>
  <si>
    <t>315584339</t>
  </si>
  <si>
    <t>"ohumusování v tl. 150mm a osetí travním semenem" 22*3/100</t>
  </si>
  <si>
    <t>1401508898</t>
  </si>
  <si>
    <t>"úprava pláně hutněním Edef, 2 = 30MPa" (35+8)*1,1</t>
  </si>
  <si>
    <t>1418327389</t>
  </si>
  <si>
    <t>"štěrkodrť ŠDb tl. 150mm" 35*1,1</t>
  </si>
  <si>
    <t>334756129</t>
  </si>
  <si>
    <t>"štěrkodrť ŠDb tl. 200mm" 8*1,1</t>
  </si>
  <si>
    <t>-1496515869</t>
  </si>
  <si>
    <t>"doplnění betonu vozovky podél nových obrub z KSC C12/15 v tl. 250mm" 91*0,15*0,6</t>
  </si>
  <si>
    <t>699059522</t>
  </si>
  <si>
    <t>"infiltrační postřik asfaltový PI,A 0,3 kg/m2" 91*0,15*0,6</t>
  </si>
  <si>
    <t>-689987852</t>
  </si>
  <si>
    <t>"spojovací postřik emulzní PS,EK C60BP5 0,2 kg/m2" 91*0,25*0,6</t>
  </si>
  <si>
    <t>773736140</t>
  </si>
  <si>
    <t>"asfaltový beton obrusný ACO 11 v tl 40mm" 91*0,25*0,6</t>
  </si>
  <si>
    <t>1515417171</t>
  </si>
  <si>
    <t>"asfaltový beton podkladní ACL 16+ v tl. 50mm" 91*0,15*0,6</t>
  </si>
  <si>
    <t>1975956310</t>
  </si>
  <si>
    <t>"betonová dlažba obdélníková tl. 60 mm, barva přírodní šedá, lože z drtě frakce 2-6 v tl. 30mm" 35</t>
  </si>
  <si>
    <t>401204652</t>
  </si>
  <si>
    <t>"betonová dlažba obdélníková tl. 60 mm, barva přírodní šedá, lože z drtě frakce 2-6 v tl. 30mm" 35*1,03</t>
  </si>
  <si>
    <t>-1673044158</t>
  </si>
  <si>
    <t>"betonová dlažba obdélníková tl. 80 mm, barva přírodní šedá, lože z drtě frakce 2-6 v tl. 40mm" 8</t>
  </si>
  <si>
    <t>2013466778</t>
  </si>
  <si>
    <t>"betonová dlažba obdélníková tl. 80 mm, barva přírodní šedá, lože z drtě frakce 2-6 v tl. 40mm" 8*1,03</t>
  </si>
  <si>
    <t>785340022</t>
  </si>
  <si>
    <t>"živičná zálivka" 54,6</t>
  </si>
  <si>
    <t>1335314921</t>
  </si>
  <si>
    <t>"Přípojka UV DN 200" 4</t>
  </si>
  <si>
    <t>871313121</t>
  </si>
  <si>
    <t>Montáž kanalizačního potrubí hladkého plnostěnného SN 8 z PVC-U DN 160</t>
  </si>
  <si>
    <t>612964682</t>
  </si>
  <si>
    <t>Montáž kanalizačního potrubí z tvrdého PVC-U hladkého plnostěnného tuhost SN 8 DN 160</t>
  </si>
  <si>
    <t>https://podminky.urs.cz/item/CS_URS_2024_01/871313121</t>
  </si>
  <si>
    <t>PVC trubka DN 150</t>
  </si>
  <si>
    <t>28611164</t>
  </si>
  <si>
    <t>trubka kanalizační PVC-U plnostěnná jednovrstvá DN 160x1000mm SN8</t>
  </si>
  <si>
    <t>628664589</t>
  </si>
  <si>
    <t>16*1,03 'Přepočtené koeficientem množství</t>
  </si>
  <si>
    <t>899623141</t>
  </si>
  <si>
    <t>Obetonování potrubí nebo zdiva stok betonem prostým tř. C 12/15 v otevřeném výkopu</t>
  </si>
  <si>
    <t>-1767901319</t>
  </si>
  <si>
    <t>Obetonování potrubí nebo zdiva stok betonem prostým v otevřeném výkopu, betonem tř. C 12/15</t>
  </si>
  <si>
    <t>https://podminky.urs.cz/item/CS_URS_2024_01/899623141</t>
  </si>
  <si>
    <t>16*0,6*0,4</t>
  </si>
  <si>
    <t>56616276</t>
  </si>
  <si>
    <t>"VDZ přechodu + vodící čáry (hladký plast)" 11+91*0,25-16,5</t>
  </si>
  <si>
    <t>915321115</t>
  </si>
  <si>
    <t>Předformátované vodorovné dopravní značení vodící pás pro slabozraké</t>
  </si>
  <si>
    <t>915398364</t>
  </si>
  <si>
    <t>Vodorovné značení předformovaným termoplastem vodící pás pro slabozraké z 6 proužků</t>
  </si>
  <si>
    <t>https://podminky.urs.cz/item/CS_URS_2024_01/915321115</t>
  </si>
  <si>
    <t>"VDZ přechodu" 6,5</t>
  </si>
  <si>
    <t>191715671</t>
  </si>
  <si>
    <t>"VDZ přechodu + vodící čáry" 6,5*0,5+33,75-16,5</t>
  </si>
  <si>
    <t>"zaříznutí vozovky frikční pilou" 54,6</t>
  </si>
  <si>
    <t>416018471</t>
  </si>
  <si>
    <t>Poznámka k položce:_x000d_
vč. čistících kusů</t>
  </si>
  <si>
    <t>"štěrbinový prefabrikovaný žlab, malý, D400" 37,2</t>
  </si>
  <si>
    <t>"živice" 3,494</t>
  </si>
  <si>
    <t>SO 200 - Přisvětlení přechodu pro chodce (přímé výdaje na hlavní část projektu)</t>
  </si>
  <si>
    <t>Soupis:</t>
  </si>
  <si>
    <t>1 - Elektromontáže</t>
  </si>
  <si>
    <t>Tomáš Procházka</t>
  </si>
  <si>
    <t>21-M - Elektromontáže</t>
  </si>
  <si>
    <t>21-M</t>
  </si>
  <si>
    <t>210100001</t>
  </si>
  <si>
    <t>Ukončení vodičů v rozváděči nebo na přístroji včetně zapojení průřezu žíly do 2,5 mm2</t>
  </si>
  <si>
    <t>763673009</t>
  </si>
  <si>
    <t>Ukončení vodičů izolovaných s označením a zapojením v rozváděči nebo na přístroji průřezu žíly do 2,5 mm2</t>
  </si>
  <si>
    <t>https://podminky.urs.cz/item/CS_URS_2024_01/210100001</t>
  </si>
  <si>
    <t>210100096</t>
  </si>
  <si>
    <t>Ukončení vodičů na svorkovnici s otevřením a uzavřením krytu včetně zapojení průřezu žíly do 2,5 mm2</t>
  </si>
  <si>
    <t>619337797</t>
  </si>
  <si>
    <t>Ukončení vodičů izolovaných s označením a zapojením na svorkovnici s otevřením a uzavřením krytu průřezu žíly do 2,5 mm2</t>
  </si>
  <si>
    <t>https://podminky.urs.cz/item/CS_URS_2024_01/210100096</t>
  </si>
  <si>
    <t>210100099</t>
  </si>
  <si>
    <t>Ukončení vodičů na svorkovnici s otevřením a uzavřením krytu včetně zapojení průřezu žíly do 10 mm2</t>
  </si>
  <si>
    <t>-684462600</t>
  </si>
  <si>
    <t>Ukončení vodičů izolovaných s označením a zapojením na svorkovnici s otevřením a uzavřením krytu průřezu žíly do 10 mm2</t>
  </si>
  <si>
    <t>https://podminky.urs.cz/item/CS_URS_2024_01/210100099</t>
  </si>
  <si>
    <t>35436314</t>
  </si>
  <si>
    <t>hlava rozdělovací smršťovaná přímá do 1kV SKE 4f/1+2 kabel 12-32mm/průřez 1,5-35mm</t>
  </si>
  <si>
    <t>128</t>
  </si>
  <si>
    <t>-835337943</t>
  </si>
  <si>
    <t>210102306</t>
  </si>
  <si>
    <t>Propojení kabelů silových celoplastových spojkou do 1 kV Raychem EPKJ 0235</t>
  </si>
  <si>
    <t>1056745519</t>
  </si>
  <si>
    <t>Propojení kabelů nebo vodičů spojkou do 1 kV typ kabelů silových kabelů celoplastových, typ 4x10 až 16</t>
  </si>
  <si>
    <t>https://podminky.urs.cz/item/CS_URS_2024_01/210102306</t>
  </si>
  <si>
    <t>35436029</t>
  </si>
  <si>
    <t>spojka kabelová smršťovaná přímá do 1kV 91ahsc-35 3-4ž.x6-35mm</t>
  </si>
  <si>
    <t>-1328157011</t>
  </si>
  <si>
    <t>210120102</t>
  </si>
  <si>
    <t>Montáž pojistkových patron nožových</t>
  </si>
  <si>
    <t>-883719066</t>
  </si>
  <si>
    <t>Montáž pojistek se zapojením vodičů závitových pojistkových částí pojistkových patron nožových</t>
  </si>
  <si>
    <t>https://podminky.urs.cz/item/CS_URS_2024_01/210120102</t>
  </si>
  <si>
    <t>35825220</t>
  </si>
  <si>
    <t>pojistka nožová 10A nízkoztrátová 1,02W, provedení normální, charakteristika gG</t>
  </si>
  <si>
    <t>-1349822970</t>
  </si>
  <si>
    <t>35825220V04</t>
  </si>
  <si>
    <t>pojistka nožová 6A nízkoztrátová 1.02 W, provedení normální, charakteristika gG</t>
  </si>
  <si>
    <t>1139745997</t>
  </si>
  <si>
    <t>pojistka nožová 10A nízkoztrátová 1.02 W, provedení normální, charakteristika gG</t>
  </si>
  <si>
    <t>210191581V01</t>
  </si>
  <si>
    <t>Montáž skříní pojistkových plastových na stožár</t>
  </si>
  <si>
    <t>-64329633</t>
  </si>
  <si>
    <t>Montáž skříní pojistkových oceloplechových bez zapojení vodiče na stožár</t>
  </si>
  <si>
    <t>35711715V02</t>
  </si>
  <si>
    <t>skříň přípojková plastová SP100 pro koncové připojení 3x100A</t>
  </si>
  <si>
    <t>1120418229</t>
  </si>
  <si>
    <t>skříň přípojková plastová pro koncové připojení (na zazdění) 3x100A</t>
  </si>
  <si>
    <t>210202016</t>
  </si>
  <si>
    <t>Montáž svítidlo výbojkové průmyslové nebo venkovní na sloupek parkový</t>
  </si>
  <si>
    <t>-564194309</t>
  </si>
  <si>
    <t>Montáž svítidel výbojkových se zapojením vodičů průmyslových nebo venkovních na sloupek parkových</t>
  </si>
  <si>
    <t>https://podminky.urs.cz/item/CS_URS_2024_01/210202016</t>
  </si>
  <si>
    <t>348444540V03</t>
  </si>
  <si>
    <t>svítidlo venkovní výbojkové Voltana 2, 16 LED, 1000mA, 56W, studená bílá</t>
  </si>
  <si>
    <t>-42737910</t>
  </si>
  <si>
    <t xml:space="preserve">Svítidla venkovní výbojková výložníková s vysokotlakou sodíkovou výbojkou IP 54 - zdrojový prostor horní montáž typ 4431 BSG čirý kryt  1 x 70 W</t>
  </si>
  <si>
    <t>210204011</t>
  </si>
  <si>
    <t>Montáž stožárů osvětlení ocelových samostatně stojících délky do 12 m</t>
  </si>
  <si>
    <t>2013353960</t>
  </si>
  <si>
    <t>Montáž stožárů osvětlení samostatně stojících ocelových, délky do 12 m</t>
  </si>
  <si>
    <t>https://podminky.urs.cz/item/CS_URS_2024_01/210204011</t>
  </si>
  <si>
    <t>316741070V06</t>
  </si>
  <si>
    <t>stožár osvětlovací PB6 – 133/108/89 - přechodový</t>
  </si>
  <si>
    <t>-1733187483</t>
  </si>
  <si>
    <t>Stožáry osvětlovací silniční typ K bezpaticový žárově zinkovaný typ U U 8 -159/133/114 uliční</t>
  </si>
  <si>
    <t>210204201</t>
  </si>
  <si>
    <t>Montáž elektrovýzbroje stožárů osvětlení 1 okruh</t>
  </si>
  <si>
    <t>-1467450597</t>
  </si>
  <si>
    <t>https://podminky.urs.cz/item/CS_URS_2024_01/210204201</t>
  </si>
  <si>
    <t>345622300V10</t>
  </si>
  <si>
    <t>stožárová svorkovnice SV 6.16.4 + tavná pojistka 10A</t>
  </si>
  <si>
    <t>-391443369</t>
  </si>
  <si>
    <t xml:space="preserve">Svornice řadové svornice řadová RSA 16 RSA 16           A 161110</t>
  </si>
  <si>
    <t>210220002</t>
  </si>
  <si>
    <t>Montáž uzemňovacích vedení vodičů FeZn pomocí svorek na povrchu drátem nebo lanem do průměru 10 mm</t>
  </si>
  <si>
    <t>1646589786</t>
  </si>
  <si>
    <t>Montáž uzemňovacího vedení s upevněním, propojením a připojením pomocí svorek na povrchu vodičů FeZn drátem nebo lanem průměru do 10 mm</t>
  </si>
  <si>
    <t>https://podminky.urs.cz/item/CS_URS_2024_01/210220002</t>
  </si>
  <si>
    <t>35441073</t>
  </si>
  <si>
    <t>drát D 10mm FeZn</t>
  </si>
  <si>
    <t>242008273</t>
  </si>
  <si>
    <t>Poznámka k položce:_x000d_
Hmotnost: 0,62 kg/m</t>
  </si>
  <si>
    <t>210220022</t>
  </si>
  <si>
    <t>Montáž uzemňovacího vedení vodičů FeZn pomocí svorek v zemi drátem průměru do 10 mm ve městské zástavbě</t>
  </si>
  <si>
    <t>-1960043326</t>
  </si>
  <si>
    <t>Montáž uzemňovacího vedení s upevněním, propojením a připojením pomocí svorek v zemi s izolací spojů vodičů FeZn drátem nebo lanem průměru do 10 mm v městské zástavbě</t>
  </si>
  <si>
    <t>https://podminky.urs.cz/item/CS_URS_2024_01/210220022</t>
  </si>
  <si>
    <t>256</t>
  </si>
  <si>
    <t>-121525078</t>
  </si>
  <si>
    <t>35442090</t>
  </si>
  <si>
    <t>tyč zemnící 2m FeZn</t>
  </si>
  <si>
    <t>1996293048</t>
  </si>
  <si>
    <t>210220301</t>
  </si>
  <si>
    <t>Montáž svorek hromosvodných se 2 šrouby</t>
  </si>
  <si>
    <t>-1666779327</t>
  </si>
  <si>
    <t>Montáž hromosvodného vedení svorek se 2 šrouby</t>
  </si>
  <si>
    <t>https://podminky.urs.cz/item/CS_URS_2024_01/210220301</t>
  </si>
  <si>
    <t>35441895</t>
  </si>
  <si>
    <t>svorka připojovací k připojení kovových částí</t>
  </si>
  <si>
    <t>1757307693</t>
  </si>
  <si>
    <t>210260003</t>
  </si>
  <si>
    <t>Montáž Al kabelů závěsných ((AEN, AYKYZ)) do 1 kV žíly 4x16 mm2 nahození s napnutím nosného lana</t>
  </si>
  <si>
    <t>2039312963</t>
  </si>
  <si>
    <t>Montáž kabelů hliníkových do 1 kV závěsných nahození na podpěrné body s napnutím nosného lana (AEN, AYKYZ,...) počtu a průřezu žil 4x16 mm2</t>
  </si>
  <si>
    <t>https://podminky.urs.cz/item/CS_URS_2024_01/210260003</t>
  </si>
  <si>
    <t>34113269</t>
  </si>
  <si>
    <t>kabel silový závěsný s nosným lankem jádro Al izolace PVC plášť PVC 0,6/1kV (1-AYKYz) 4x16mm2</t>
  </si>
  <si>
    <t>937223517</t>
  </si>
  <si>
    <t>210260181</t>
  </si>
  <si>
    <t>Ukončení nosného lana svorkou s jištěním Al páskou na konzole</t>
  </si>
  <si>
    <t>-12549210</t>
  </si>
  <si>
    <t>Montáž kabelů hliníkových do 1 kV závěsných ukončení nosného lana svorkou se jištěním Al páskou na konzole</t>
  </si>
  <si>
    <t>https://podminky.urs.cz/item/CS_URS_2024_01/210260181</t>
  </si>
  <si>
    <t>31452180</t>
  </si>
  <si>
    <t>svorka lanová Pz D 6mm</t>
  </si>
  <si>
    <t>-906981955</t>
  </si>
  <si>
    <t>210260191</t>
  </si>
  <si>
    <t>Uchycení Al kabelů zavěšených do 1 kV na podpěrných bodech a kotevních závěsech</t>
  </si>
  <si>
    <t>-1933466277</t>
  </si>
  <si>
    <t>Montáž kabelů hliníkových do 1 kV závěsných uchycení na podpěrných bodech</t>
  </si>
  <si>
    <t>https://podminky.urs.cz/item/CS_URS_2024_01/210260191</t>
  </si>
  <si>
    <t>2118702726</t>
  </si>
  <si>
    <t>210800411</t>
  </si>
  <si>
    <t>Montáž vodiče Cu izolovaného plného nebo laněného s PVC pláštěm do 1 kV žíla 0,15 až 16 mm2 zataženého (např. CY, CHAH-V) bez ukončení</t>
  </si>
  <si>
    <t>-131479353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</si>
  <si>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</si>
  <si>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https://podminky.urs.cz/item/CS_URS_2024_01/210800411</t>
  </si>
  <si>
    <t>34142154</t>
  </si>
  <si>
    <t>vodič silový s Cu jádrem 1,50mm2</t>
  </si>
  <si>
    <t>-1486251849</t>
  </si>
  <si>
    <t>34142158</t>
  </si>
  <si>
    <t>vodič silový s Cu jádrem 10mm2</t>
  </si>
  <si>
    <t>1740616142</t>
  </si>
  <si>
    <t>210812033</t>
  </si>
  <si>
    <t>Montáž kabelu Cu plného nebo laněného do 1 kV žíly 4x6 až 10 mm2 (např. CYKY) bez ukončení uloženého volně nebo v liště</t>
  </si>
  <si>
    <t>-140651510</t>
  </si>
  <si>
    <t>Montáž izolovaných kabelů měděných do 1 kV bez ukončení plných nebo laněných kulatých (např. CYKY, CHKE-R) uložených volně nebo v liště počtu a průřezu žil 4x6 až 10 mm2</t>
  </si>
  <si>
    <t>https://podminky.urs.cz/item/CS_URS_2024_01/210812033</t>
  </si>
  <si>
    <t>34111076</t>
  </si>
  <si>
    <t>kabel instalační jádro Cu plné izolace PVC plášť PVC 450/750V (CYKY) 4x10mm2</t>
  </si>
  <si>
    <t>1802926264</t>
  </si>
  <si>
    <t>210813011</t>
  </si>
  <si>
    <t>Montáž kabelu Cu plného nebo laněného do 1 kV žíly 3x1,5 až 6 mm2 (např. CYKY) bez ukončení uloženého pevně</t>
  </si>
  <si>
    <t>180329204</t>
  </si>
  <si>
    <t>Montáž izolovaných kabelů měděných do 1 kV bez ukončení plných nebo laněných kulatých (např. CYKY, CHKE-R) uložených pevně počtu a průřezu žil 3x1,5 až 6 mm2</t>
  </si>
  <si>
    <t>https://podminky.urs.cz/item/CS_URS_2024_01/210813011</t>
  </si>
  <si>
    <t>34111030</t>
  </si>
  <si>
    <t>kabel instalační jádro Cu plné izolace PVC plášť PVC 450/750V (CYKY) 3x1,5mm2</t>
  </si>
  <si>
    <t>976340276</t>
  </si>
  <si>
    <t>210813033</t>
  </si>
  <si>
    <t>Montáž kabelu Cu plného nebo laněného do 1 kV žíly 4x6 až 10 mm2 (např. CYKY) bez ukončení uloženého pevně</t>
  </si>
  <si>
    <t>-1013966038</t>
  </si>
  <si>
    <t>Montáž izolovaných kabelů měděných do 1 kV bez ukončení plných nebo laněných kulatých (např. CYKY, CHKE-R) uložených pevně počtu a průřezu žil 4x6 až 10 mm2</t>
  </si>
  <si>
    <t>https://podminky.urs.cz/item/CS_URS_2024_01/210813033</t>
  </si>
  <si>
    <t>-166848993</t>
  </si>
  <si>
    <t>4*1,15 'Přepočtené koeficientem množství</t>
  </si>
  <si>
    <t>2 - Zemní a montážní práce</t>
  </si>
  <si>
    <t>46-M - Zemní práce při extr.mont.pracích</t>
  </si>
  <si>
    <t>46-M</t>
  </si>
  <si>
    <t>Zemní práce při extr.mont.pracích</t>
  </si>
  <si>
    <t>171251201</t>
  </si>
  <si>
    <t>Uložení sypaniny na skládky nebo meziskládky</t>
  </si>
  <si>
    <t>662626522</t>
  </si>
  <si>
    <t>Uložení sypaniny na skládky nebo meziskládky bez hutnění s upravením uložené sypaniny do předepsaného tvaru</t>
  </si>
  <si>
    <t>https://podminky.urs.cz/item/CS_URS_2024_01/171251201</t>
  </si>
  <si>
    <t>614871006</t>
  </si>
  <si>
    <t>460010001V16</t>
  </si>
  <si>
    <t>Vytýčení pouzder pro stožáry</t>
  </si>
  <si>
    <t>ks</t>
  </si>
  <si>
    <t>1502039938</t>
  </si>
  <si>
    <t>460010024</t>
  </si>
  <si>
    <t>Vytyčení trasy vedení kabelového podzemního v zastavěném prostoru</t>
  </si>
  <si>
    <t>km</t>
  </si>
  <si>
    <t>2130840540</t>
  </si>
  <si>
    <t>Vytyčení trasy vedení kabelového (podzemního) v zastavěném prostoru</t>
  </si>
  <si>
    <t>https://podminky.urs.cz/item/CS_URS_2024_01/460010024</t>
  </si>
  <si>
    <t>460030011</t>
  </si>
  <si>
    <t>Sejmutí drnu při elektromontážích jakékoliv tloušťky</t>
  </si>
  <si>
    <t>857512757</t>
  </si>
  <si>
    <t>Přípravné terénní práce sejmutí drnu včetně nařezání a uložení na hromady na vzdálenost do 50 m nebo naložení na dopravní prostředek jakékoliv tloušťky</t>
  </si>
  <si>
    <t>https://podminky.urs.cz/item/CS_URS_2024_01/460030011</t>
  </si>
  <si>
    <t>113106121</t>
  </si>
  <si>
    <t>Rozebrání dlažeb z betonových nebo kamenných dlaždic komunikací pro pěší ručně</t>
  </si>
  <si>
    <t>-1319126820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</si>
  <si>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</si>
  <si>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https://podminky.urs.cz/item/CS_URS_2024_01/113106121</t>
  </si>
  <si>
    <t>113106123</t>
  </si>
  <si>
    <t>Rozebrání dlažeb ze zámkových dlaždic komunikací pro pěší ručně</t>
  </si>
  <si>
    <t>-2023402782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</si>
  <si>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</si>
  <si>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https://podminky.urs.cz/item/CS_URS_2024_01/113106123</t>
  </si>
  <si>
    <t>113201111</t>
  </si>
  <si>
    <t>Vytrhání obrub chodníkových ležatých</t>
  </si>
  <si>
    <t>1218841833</t>
  </si>
  <si>
    <t>Vytrhání obrub s vybouráním lože, s přemístěním hmot na skládku na vzdálenost do 3 m nebo s naložením na dopravní prostředek chodníkových ležatých</t>
  </si>
  <si>
    <t>https://podminky.urs.cz/item/CS_URS_2024_01/113201111</t>
  </si>
  <si>
    <t>460050703</t>
  </si>
  <si>
    <t>Hloubení nezapažených jam pro stožáry veřejného osvětlení ručně v hornině tř 3</t>
  </si>
  <si>
    <t>CS ÚRS 2016 01</t>
  </si>
  <si>
    <t>771145921</t>
  </si>
  <si>
    <t>Hloubení nezapažených jam ručně pro stožáry s přemístěním výkopku do vzdálenosti 3 m od okraje jámy nebo naložením na dopravní prostředek, včetně zásypu, zhutnění a urovnání povrchu veřejného osvětlení včetně odstranění krytu a podkladu komunikace, v hornině třídy 3</t>
  </si>
  <si>
    <t>460141112</t>
  </si>
  <si>
    <t>Hloubení nezapažených jam při elektromontážích strojně v hornině tř I skupiny 3</t>
  </si>
  <si>
    <t>-1711208723</t>
  </si>
  <si>
    <t>Hloubení nezapažených jam strojně včetně urovnáním dna s přemístěním výkopku do vzdálenosti 3 m od okraje jámy nebo s naložením na dopravní prostředek v hornině třídy těžitelnosti I skupiny 3</t>
  </si>
  <si>
    <t>https://podminky.urs.cz/item/CS_URS_2024_01/460141112</t>
  </si>
  <si>
    <t>460641112</t>
  </si>
  <si>
    <t>Základové konstrukce při elektromontážích z monolitického betonu tř. C 12/15</t>
  </si>
  <si>
    <t>2130600038</t>
  </si>
  <si>
    <t>Základové konstrukce základ bez bednění do rostlé zeminy z monolitického betonu tř. C 12/15</t>
  </si>
  <si>
    <t>https://podminky.urs.cz/item/CS_URS_2024_01/460641112</t>
  </si>
  <si>
    <t>460371111</t>
  </si>
  <si>
    <t>Naložení výkopku při elektromontážích ručně z hornin třídy I skupiny 1 až 3</t>
  </si>
  <si>
    <t>262771033</t>
  </si>
  <si>
    <t>Naložení výkopku ručně z hornin třídy těžitelnosti I skupiny 1 až 3</t>
  </si>
  <si>
    <t>https://podminky.urs.cz/item/CS_URS_2024_01/460371111</t>
  </si>
  <si>
    <t>460171142</t>
  </si>
  <si>
    <t>Hloubení kabelových nezapažených rýh strojně š 35 cm hl 50 cm v hornině tř I skupiny 3</t>
  </si>
  <si>
    <t>1548391485</t>
  </si>
  <si>
    <t>Hloubení nezapažených kabelových rýh strojně včetně urovnání dna s přemístěním výkopku do vzdálenosti 3 m od okraje jámy nebo s naložením na dopravní prostředek šířky 35 cm hloubky 50 cm v hornině třídy těžitelnosti I skupiny 3</t>
  </si>
  <si>
    <t>https://podminky.urs.cz/item/CS_URS_2024_01/460171142</t>
  </si>
  <si>
    <t>460411122</t>
  </si>
  <si>
    <t>Zásyp jam při elektromontážích strojně včetně zhutnění v hornině tř I skupiny 3</t>
  </si>
  <si>
    <t>18847542</t>
  </si>
  <si>
    <t>Zásyp jam strojně s uložením výkopku ve vrstvách a urovnáním povrchu s přemístění sypaniny ze vzdálenosti do 10 m se zhutněním z horniny třídy těžitelnosti I skupiny 3</t>
  </si>
  <si>
    <t>https://podminky.urs.cz/item/CS_URS_2024_01/460411122</t>
  </si>
  <si>
    <t>460661512</t>
  </si>
  <si>
    <t>Kabelové lože z písku pro kabely nn kryté plastovou fólií š lože přes 25 do 50 cm</t>
  </si>
  <si>
    <t>905389048</t>
  </si>
  <si>
    <t>Kabelové lože z písku včetně podsypu, zhutnění a urovnání povrchu pro kabely nn zakryté plastovou fólií, šířky přes 25 do 50 cm</t>
  </si>
  <si>
    <t>https://podminky.urs.cz/item/CS_URS_2024_01/460661512</t>
  </si>
  <si>
    <t>460470001</t>
  </si>
  <si>
    <t>Provizorní zajištění potrubí ve výkopech při křížení s kabelem</t>
  </si>
  <si>
    <t>169762053</t>
  </si>
  <si>
    <t>Provizorní zajištění inženýrských sítí ve výkopech potrubí při křížení s kabelem</t>
  </si>
  <si>
    <t>https://podminky.urs.cz/item/CS_URS_2024_01/460470001</t>
  </si>
  <si>
    <t>460742121</t>
  </si>
  <si>
    <t>Osazení kabelových prostupů z trub plastových do rýhy s obsypem z písku průměru do 10 cm</t>
  </si>
  <si>
    <t>-992792564</t>
  </si>
  <si>
    <t>Osazení kabelových prostupů včetně utěsnění a spárování z trub plastových do rýhy, bez výkopových prací s obsypem z písku, vnitřního průměru do 10 cm</t>
  </si>
  <si>
    <t>https://podminky.urs.cz/item/CS_URS_2024_01/460742121</t>
  </si>
  <si>
    <t>28619310</t>
  </si>
  <si>
    <t>trubka kanalizační PE-HD D 40mm</t>
  </si>
  <si>
    <t>2036656957</t>
  </si>
  <si>
    <t>460341113</t>
  </si>
  <si>
    <t>Vodorovné přemístění horniny jakékoliv třídy dopravními prostředky při elektromontážích přes 500 do 1000 m</t>
  </si>
  <si>
    <t>-265031071</t>
  </si>
  <si>
    <t>Vodorovné přemístění (odvoz) horniny dopravními prostředky včetně složení, bez naložení a rozprostření jakékoliv třídy, na vzdálenost přes 500 do 1000 m</t>
  </si>
  <si>
    <t>https://podminky.urs.cz/item/CS_URS_2024_01/460341113</t>
  </si>
  <si>
    <t>460341121</t>
  </si>
  <si>
    <t>Příplatek k vodorovnému přemístění horniny dopravními prostředky při elektromontážích za každých dalších i započatých 1000 m</t>
  </si>
  <si>
    <t>-1133426382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</si>
  <si>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</si>
  <si>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https://podminky.urs.cz/item/CS_URS_2024_01/460341121</t>
  </si>
  <si>
    <t>460620002</t>
  </si>
  <si>
    <t>Položení drnu včetně zalití vodou na rovině</t>
  </si>
  <si>
    <t>1452224678</t>
  </si>
  <si>
    <t>Úprava terénu položení drnu, včetně zalití vodou na rovině</t>
  </si>
  <si>
    <t>https://podminky.urs.cz/item/CS_URS_2024_01/460620002</t>
  </si>
  <si>
    <t>460620007</t>
  </si>
  <si>
    <t>Zatravnění včetně zalití vodou na rovině</t>
  </si>
  <si>
    <t>-1255410253</t>
  </si>
  <si>
    <t>Úprava terénu zatravnění, včetně dodání osiva a zalití vodou na rovině</t>
  </si>
  <si>
    <t>https://podminky.urs.cz/item/CS_URS_2024_01/460620007</t>
  </si>
  <si>
    <t>460871143</t>
  </si>
  <si>
    <t>Podklad vozovky a chodníku ze štěrkodrti se zhutněním při elektromontážích tl přes 10 do 15 cm</t>
  </si>
  <si>
    <t>2114587597</t>
  </si>
  <si>
    <t>Podklad vozovek a chodníků včetně rozprostření a úpravy ze štěrkodrti, včetně zhutnění, tloušťky přes 10 do 15 cm</t>
  </si>
  <si>
    <t>https://podminky.urs.cz/item/CS_URS_2024_01/460871143</t>
  </si>
  <si>
    <t>460891121</t>
  </si>
  <si>
    <t>Osazení betonového obrubníku silničního ležatého do betonu při elektromontážích</t>
  </si>
  <si>
    <t>1486418929</t>
  </si>
  <si>
    <t>Osazení obrubníku se zřízením lože, s vyplněním a zatřením spár betonového silničního ležatého, do lože z betonu prostého</t>
  </si>
  <si>
    <t>https://podminky.urs.cz/item/CS_URS_2024_01/460891121</t>
  </si>
  <si>
    <t>460912211</t>
  </si>
  <si>
    <t>Očištění vybouraných obrubníků chodníkových od spojovacího materiálu</t>
  </si>
  <si>
    <t>1740234097</t>
  </si>
  <si>
    <t>Očištění vybouraných prvků z vozovek a chodníků obrubníků od spojovacího materiálu z jakéhokoliv lože, s odklizením a uložením na vzdálenost 10 m chodníkových</t>
  </si>
  <si>
    <t>https://podminky.urs.cz/item/CS_URS_2024_01/460912211</t>
  </si>
  <si>
    <t>460881611</t>
  </si>
  <si>
    <t>Kladení dlažby z dlaždic betonových 4hranných do lože z kameniva těženého při elektromontážích</t>
  </si>
  <si>
    <t>-1946913671</t>
  </si>
  <si>
    <t>Kryt vozovek a chodníků kladení dlažby (materiál ve specifikaci) včetně spárování, do lože z kameniva těženého z dlaždic betonových čtyřhranných</t>
  </si>
  <si>
    <t>https://podminky.urs.cz/item/CS_URS_2024_01/460881611</t>
  </si>
  <si>
    <t>460881612</t>
  </si>
  <si>
    <t>Kladení dlažby z dlaždic betonových tvarovaných a zámkových do lože z kameniva těženého při elektromontážích</t>
  </si>
  <si>
    <t>1270414583</t>
  </si>
  <si>
    <t>Kryt vozovek a chodníků kladení dlažby (materiál ve specifikaci) včetně spárování, do lože z kameniva těženého z dlaždic betonových tvarovaných nebo zámkových</t>
  </si>
  <si>
    <t>https://podminky.urs.cz/item/CS_URS_2024_01/460881612</t>
  </si>
  <si>
    <t>748719100V18</t>
  </si>
  <si>
    <t>Stožárové pouzdro doprava + montáž</t>
  </si>
  <si>
    <t>-172894179</t>
  </si>
  <si>
    <t>Montáž stožárů osvětlení, bez zemních prací ostatních betonových</t>
  </si>
  <si>
    <t>3 - Ostatní náklady</t>
  </si>
  <si>
    <t>OST - Ostatní</t>
  </si>
  <si>
    <t>VRN - Vedlejší rozpočtové náklady</t>
  </si>
  <si>
    <t xml:space="preserve">    VRN4 - Inženýrská činnost</t>
  </si>
  <si>
    <t>OST</t>
  </si>
  <si>
    <t>Ostatní</t>
  </si>
  <si>
    <t>V22</t>
  </si>
  <si>
    <t>Vlastní manipulace v síti VO, pomocné montáže, manipulace</t>
  </si>
  <si>
    <t>hod</t>
  </si>
  <si>
    <t>262144</t>
  </si>
  <si>
    <t>-1610284191</t>
  </si>
  <si>
    <t>Vlastní manipulace v síti VO při přepojování</t>
  </si>
  <si>
    <t>VRN</t>
  </si>
  <si>
    <t>Vedlejší rozpočtové náklady</t>
  </si>
  <si>
    <t>VRN4</t>
  </si>
  <si>
    <t>Inženýrská činnost</t>
  </si>
  <si>
    <t>044002000</t>
  </si>
  <si>
    <t>Revize</t>
  </si>
  <si>
    <t>KPL</t>
  </si>
  <si>
    <t>1024</t>
  </si>
  <si>
    <t>217191043</t>
  </si>
  <si>
    <t>Hlavní tituly průvodních činností a nákladů inženýrská činnost revize</t>
  </si>
  <si>
    <t>https://podminky.urs.cz/item/CS_URS_2024_01/044002000</t>
  </si>
  <si>
    <t>VON - Vedlejší a ostatní náklady (nepřímé výdaje)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</si>
  <si>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</si>
  <si>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</si>
  <si>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</si>
  <si>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</si>
  <si>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VRN1</t>
  </si>
  <si>
    <t>Průzkumné, geodetické a projektové práce</t>
  </si>
  <si>
    <t>010001001-1</t>
  </si>
  <si>
    <t>Projekt DIO, získání DIR, realizace DIO</t>
  </si>
  <si>
    <t>Kč</t>
  </si>
  <si>
    <t>512</t>
  </si>
  <si>
    <t>944089165</t>
  </si>
  <si>
    <t>012002000-1</t>
  </si>
  <si>
    <t>Geodetické práce a zaměření skutečného provedení stavby</t>
  </si>
  <si>
    <t>-572429074</t>
  </si>
  <si>
    <t>Hlavní tituly průvodních činností a nákladů průzkumné, geodetické a projektové práce geodetické práce a zaměření skutečného provedení stavby</t>
  </si>
  <si>
    <t>013254000</t>
  </si>
  <si>
    <t>Dokumentace skutečného provedení stavby</t>
  </si>
  <si>
    <t>595784817</t>
  </si>
  <si>
    <t>https://podminky.urs.cz/item/CS_URS_2024_01/013254000</t>
  </si>
  <si>
    <t>VRN3</t>
  </si>
  <si>
    <t>Zařízení staveniště</t>
  </si>
  <si>
    <t>030001000</t>
  </si>
  <si>
    <t>1830562324</t>
  </si>
  <si>
    <t>https://podminky.urs.cz/item/CS_URS_2024_01/030001000</t>
  </si>
  <si>
    <t>VRN6</t>
  </si>
  <si>
    <t>Územní vlivy</t>
  </si>
  <si>
    <t>060001000</t>
  </si>
  <si>
    <t>-2096624766</t>
  </si>
  <si>
    <t>https://podminky.urs.cz/item/CS_URS_2024_01/060001000</t>
  </si>
  <si>
    <t>"částečně stísněný prostor provádění" 1</t>
  </si>
  <si>
    <t>VRN7</t>
  </si>
  <si>
    <t>Provozní vlivy</t>
  </si>
  <si>
    <t>070001000</t>
  </si>
  <si>
    <t>-532391606</t>
  </si>
  <si>
    <t>https://podminky.urs.cz/item/CS_URS_2024_01/070001000</t>
  </si>
  <si>
    <t>"zajištění přístupu do objektů při stavbě"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</si>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</sst>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1" TargetMode="External" /><Relationship Id="rId2" Type="http://schemas.openxmlformats.org/officeDocument/2006/relationships/hyperlink" Target="https://podminky.urs.cz/item/CS_URS_2024_01/113106132" TargetMode="External" /><Relationship Id="rId3" Type="http://schemas.openxmlformats.org/officeDocument/2006/relationships/hyperlink" Target="https://podminky.urs.cz/item/CS_URS_2024_01/113107172" TargetMode="External" /><Relationship Id="rId4" Type="http://schemas.openxmlformats.org/officeDocument/2006/relationships/hyperlink" Target="https://podminky.urs.cz/item/CS_URS_2024_01/113107181" TargetMode="External" /><Relationship Id="rId5" Type="http://schemas.openxmlformats.org/officeDocument/2006/relationships/hyperlink" Target="https://podminky.urs.cz/item/CS_URS_2024_01/113107330" TargetMode="External" /><Relationship Id="rId6" Type="http://schemas.openxmlformats.org/officeDocument/2006/relationships/hyperlink" Target="https://podminky.urs.cz/item/CS_URS_2024_01/113154114" TargetMode="External" /><Relationship Id="rId7" Type="http://schemas.openxmlformats.org/officeDocument/2006/relationships/hyperlink" Target="https://podminky.urs.cz/item/CS_URS_2024_01/113202111" TargetMode="External" /><Relationship Id="rId8" Type="http://schemas.openxmlformats.org/officeDocument/2006/relationships/hyperlink" Target="https://podminky.urs.cz/item/CS_URS_2024_01/121151103" TargetMode="External" /><Relationship Id="rId9" Type="http://schemas.openxmlformats.org/officeDocument/2006/relationships/hyperlink" Target="https://podminky.urs.cz/item/CS_URS_2024_01/122252203" TargetMode="External" /><Relationship Id="rId10" Type="http://schemas.openxmlformats.org/officeDocument/2006/relationships/hyperlink" Target="https://podminky.urs.cz/item/CS_URS_2024_01/171201231" TargetMode="External" /><Relationship Id="rId11" Type="http://schemas.openxmlformats.org/officeDocument/2006/relationships/hyperlink" Target="https://podminky.urs.cz/item/CS_URS_2024_01/181951112" TargetMode="External" /><Relationship Id="rId12" Type="http://schemas.openxmlformats.org/officeDocument/2006/relationships/hyperlink" Target="https://podminky.urs.cz/item/CS_URS_2024_01/564851111" TargetMode="External" /><Relationship Id="rId13" Type="http://schemas.openxmlformats.org/officeDocument/2006/relationships/hyperlink" Target="https://podminky.urs.cz/item/CS_URS_2024_01/564861111" TargetMode="External" /><Relationship Id="rId14" Type="http://schemas.openxmlformats.org/officeDocument/2006/relationships/hyperlink" Target="https://podminky.urs.cz/item/CS_URS_2024_01/567142115" TargetMode="External" /><Relationship Id="rId15" Type="http://schemas.openxmlformats.org/officeDocument/2006/relationships/hyperlink" Target="https://podminky.urs.cz/item/CS_URS_2024_01/596211110" TargetMode="External" /><Relationship Id="rId16" Type="http://schemas.openxmlformats.org/officeDocument/2006/relationships/hyperlink" Target="https://podminky.urs.cz/item/CS_URS_2024_01/596211113" TargetMode="External" /><Relationship Id="rId17" Type="http://schemas.openxmlformats.org/officeDocument/2006/relationships/hyperlink" Target="https://podminky.urs.cz/item/CS_URS_2024_01/596212210" TargetMode="External" /><Relationship Id="rId18" Type="http://schemas.openxmlformats.org/officeDocument/2006/relationships/hyperlink" Target="https://podminky.urs.cz/item/CS_URS_2024_01/596841120" TargetMode="External" /><Relationship Id="rId19" Type="http://schemas.openxmlformats.org/officeDocument/2006/relationships/hyperlink" Target="https://podminky.urs.cz/item/CS_URS_2024_01/599141111" TargetMode="External" /><Relationship Id="rId20" Type="http://schemas.openxmlformats.org/officeDocument/2006/relationships/hyperlink" Target="https://podminky.urs.cz/item/CS_URS_2024_01/899202211" TargetMode="External" /><Relationship Id="rId21" Type="http://schemas.openxmlformats.org/officeDocument/2006/relationships/hyperlink" Target="https://podminky.urs.cz/item/CS_URS_2024_01/916131113" TargetMode="External" /><Relationship Id="rId22" Type="http://schemas.openxmlformats.org/officeDocument/2006/relationships/hyperlink" Target="https://podminky.urs.cz/item/CS_URS_2024_01/916131213" TargetMode="External" /><Relationship Id="rId23" Type="http://schemas.openxmlformats.org/officeDocument/2006/relationships/hyperlink" Target="https://podminky.urs.cz/item/CS_URS_2024_01/916231213" TargetMode="External" /><Relationship Id="rId24" Type="http://schemas.openxmlformats.org/officeDocument/2006/relationships/hyperlink" Target="https://podminky.urs.cz/item/CS_URS_2024_01/916331112" TargetMode="External" /><Relationship Id="rId25" Type="http://schemas.openxmlformats.org/officeDocument/2006/relationships/hyperlink" Target="https://podminky.urs.cz/item/CS_URS_2024_01/919735112" TargetMode="External" /><Relationship Id="rId26" Type="http://schemas.openxmlformats.org/officeDocument/2006/relationships/hyperlink" Target="https://podminky.urs.cz/item/CS_URS_2024_01/997013871" TargetMode="External" /><Relationship Id="rId27" Type="http://schemas.openxmlformats.org/officeDocument/2006/relationships/hyperlink" Target="https://podminky.urs.cz/item/CS_URS_2024_01/997221861" TargetMode="External" /><Relationship Id="rId28" Type="http://schemas.openxmlformats.org/officeDocument/2006/relationships/hyperlink" Target="https://podminky.urs.cz/item/CS_URS_2024_01/997221875" TargetMode="External" /><Relationship Id="rId29" Type="http://schemas.openxmlformats.org/officeDocument/2006/relationships/hyperlink" Target="https://podminky.urs.cz/item/CS_URS_2024_01/998223011" TargetMode="External" /><Relationship Id="rId30" Type="http://schemas.openxmlformats.org/officeDocument/2006/relationships/hyperlink" Target="https://podminky.urs.cz/item/CS_URS_2024_01/711161215" TargetMode="External" /><Relationship Id="rId31" Type="http://schemas.openxmlformats.org/officeDocument/2006/relationships/hyperlink" Target="https://podminky.urs.cz/item/CS_URS_2024_01/99871110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54114" TargetMode="External" /><Relationship Id="rId2" Type="http://schemas.openxmlformats.org/officeDocument/2006/relationships/hyperlink" Target="https://podminky.urs.cz/item/CS_URS_2024_01/167151101" TargetMode="External" /><Relationship Id="rId3" Type="http://schemas.openxmlformats.org/officeDocument/2006/relationships/hyperlink" Target="https://podminky.urs.cz/item/CS_URS_2024_01/181305111" TargetMode="External" /><Relationship Id="rId4" Type="http://schemas.openxmlformats.org/officeDocument/2006/relationships/hyperlink" Target="https://podminky.urs.cz/item/CS_URS_2024_01/181351003" TargetMode="External" /><Relationship Id="rId5" Type="http://schemas.openxmlformats.org/officeDocument/2006/relationships/hyperlink" Target="https://podminky.urs.cz/item/CS_URS_2024_01/181951112" TargetMode="External" /><Relationship Id="rId6" Type="http://schemas.openxmlformats.org/officeDocument/2006/relationships/hyperlink" Target="https://podminky.urs.cz/item/CS_URS_2024_01/564851111" TargetMode="External" /><Relationship Id="rId7" Type="http://schemas.openxmlformats.org/officeDocument/2006/relationships/hyperlink" Target="https://podminky.urs.cz/item/CS_URS_2024_01/564861111" TargetMode="External" /><Relationship Id="rId8" Type="http://schemas.openxmlformats.org/officeDocument/2006/relationships/hyperlink" Target="https://podminky.urs.cz/item/CS_URS_2024_01/567142115" TargetMode="External" /><Relationship Id="rId9" Type="http://schemas.openxmlformats.org/officeDocument/2006/relationships/hyperlink" Target="https://podminky.urs.cz/item/CS_URS_2024_01/596211113" TargetMode="External" /><Relationship Id="rId10" Type="http://schemas.openxmlformats.org/officeDocument/2006/relationships/hyperlink" Target="https://podminky.urs.cz/item/CS_URS_2024_01/596212210" TargetMode="External" /><Relationship Id="rId11" Type="http://schemas.openxmlformats.org/officeDocument/2006/relationships/hyperlink" Target="https://podminky.urs.cz/item/CS_URS_2024_01/596841120" TargetMode="External" /><Relationship Id="rId12" Type="http://schemas.openxmlformats.org/officeDocument/2006/relationships/hyperlink" Target="https://podminky.urs.cz/item/CS_URS_2024_01/599141111" TargetMode="External" /><Relationship Id="rId13" Type="http://schemas.openxmlformats.org/officeDocument/2006/relationships/hyperlink" Target="https://podminky.urs.cz/item/CS_URS_2024_01/894221115" TargetMode="External" /><Relationship Id="rId14" Type="http://schemas.openxmlformats.org/officeDocument/2006/relationships/hyperlink" Target="https://podminky.urs.cz/item/CS_URS_2024_01/919735112" TargetMode="External" /><Relationship Id="rId15" Type="http://schemas.openxmlformats.org/officeDocument/2006/relationships/hyperlink" Target="https://podminky.urs.cz/item/CS_URS_2024_01/997221875" TargetMode="External" /><Relationship Id="rId16" Type="http://schemas.openxmlformats.org/officeDocument/2006/relationships/hyperlink" Target="https://podminky.urs.cz/item/CS_URS_2024_01/998223011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32" TargetMode="External" /><Relationship Id="rId2" Type="http://schemas.openxmlformats.org/officeDocument/2006/relationships/hyperlink" Target="https://podminky.urs.cz/item/CS_URS_2024_01/113107330" TargetMode="External" /><Relationship Id="rId3" Type="http://schemas.openxmlformats.org/officeDocument/2006/relationships/hyperlink" Target="https://podminky.urs.cz/item/CS_URS_2024_01/113107332" TargetMode="External" /><Relationship Id="rId4" Type="http://schemas.openxmlformats.org/officeDocument/2006/relationships/hyperlink" Target="https://podminky.urs.cz/item/CS_URS_2024_01/113107341" TargetMode="External" /><Relationship Id="rId5" Type="http://schemas.openxmlformats.org/officeDocument/2006/relationships/hyperlink" Target="https://podminky.urs.cz/item/CS_URS_2024_01/113154114" TargetMode="External" /><Relationship Id="rId6" Type="http://schemas.openxmlformats.org/officeDocument/2006/relationships/hyperlink" Target="https://podminky.urs.cz/item/CS_URS_2024_01/113202111" TargetMode="External" /><Relationship Id="rId7" Type="http://schemas.openxmlformats.org/officeDocument/2006/relationships/hyperlink" Target="https://podminky.urs.cz/item/CS_URS_2024_01/121151103" TargetMode="External" /><Relationship Id="rId8" Type="http://schemas.openxmlformats.org/officeDocument/2006/relationships/hyperlink" Target="https://podminky.urs.cz/item/CS_URS_2024_01/122252203" TargetMode="External" /><Relationship Id="rId9" Type="http://schemas.openxmlformats.org/officeDocument/2006/relationships/hyperlink" Target="https://podminky.urs.cz/item/CS_URS_2024_01/171201231" TargetMode="External" /><Relationship Id="rId10" Type="http://schemas.openxmlformats.org/officeDocument/2006/relationships/hyperlink" Target="https://podminky.urs.cz/item/CS_URS_2024_01/181951112" TargetMode="External" /><Relationship Id="rId11" Type="http://schemas.openxmlformats.org/officeDocument/2006/relationships/hyperlink" Target="https://podminky.urs.cz/item/CS_URS_2024_01/564851111" TargetMode="External" /><Relationship Id="rId12" Type="http://schemas.openxmlformats.org/officeDocument/2006/relationships/hyperlink" Target="https://podminky.urs.cz/item/CS_URS_2024_01/564861111" TargetMode="External" /><Relationship Id="rId13" Type="http://schemas.openxmlformats.org/officeDocument/2006/relationships/hyperlink" Target="https://podminky.urs.cz/item/CS_URS_2024_01/567142115" TargetMode="External" /><Relationship Id="rId14" Type="http://schemas.openxmlformats.org/officeDocument/2006/relationships/hyperlink" Target="https://podminky.urs.cz/item/CS_URS_2024_01/573111111" TargetMode="External" /><Relationship Id="rId15" Type="http://schemas.openxmlformats.org/officeDocument/2006/relationships/hyperlink" Target="https://podminky.urs.cz/item/CS_URS_2024_01/573231106" TargetMode="External" /><Relationship Id="rId16" Type="http://schemas.openxmlformats.org/officeDocument/2006/relationships/hyperlink" Target="https://podminky.urs.cz/item/CS_URS_2024_01/577134211" TargetMode="External" /><Relationship Id="rId17" Type="http://schemas.openxmlformats.org/officeDocument/2006/relationships/hyperlink" Target="https://podminky.urs.cz/item/CS_URS_2024_01/577145112" TargetMode="External" /><Relationship Id="rId18" Type="http://schemas.openxmlformats.org/officeDocument/2006/relationships/hyperlink" Target="https://podminky.urs.cz/item/CS_URS_2024_01/591241111" TargetMode="External" /><Relationship Id="rId19" Type="http://schemas.openxmlformats.org/officeDocument/2006/relationships/hyperlink" Target="https://podminky.urs.cz/item/CS_URS_2024_01/596211110" TargetMode="External" /><Relationship Id="rId20" Type="http://schemas.openxmlformats.org/officeDocument/2006/relationships/hyperlink" Target="https://podminky.urs.cz/item/CS_URS_2024_01/596211112" TargetMode="External" /><Relationship Id="rId21" Type="http://schemas.openxmlformats.org/officeDocument/2006/relationships/hyperlink" Target="https://podminky.urs.cz/item/CS_URS_2024_01/596212211" TargetMode="External" /><Relationship Id="rId22" Type="http://schemas.openxmlformats.org/officeDocument/2006/relationships/hyperlink" Target="https://podminky.urs.cz/item/CS_URS_2024_01/599141111" TargetMode="External" /><Relationship Id="rId23" Type="http://schemas.openxmlformats.org/officeDocument/2006/relationships/hyperlink" Target="https://podminky.urs.cz/item/CS_URS_2024_01/899132121" TargetMode="External" /><Relationship Id="rId24" Type="http://schemas.openxmlformats.org/officeDocument/2006/relationships/hyperlink" Target="https://podminky.urs.cz/item/CS_URS_2024_01/914111111" TargetMode="External" /><Relationship Id="rId25" Type="http://schemas.openxmlformats.org/officeDocument/2006/relationships/hyperlink" Target="https://podminky.urs.cz/item/CS_URS_2024_01/914111112" TargetMode="External" /><Relationship Id="rId26" Type="http://schemas.openxmlformats.org/officeDocument/2006/relationships/hyperlink" Target="https://podminky.urs.cz/item/CS_URS_2024_01/914511112" TargetMode="External" /><Relationship Id="rId27" Type="http://schemas.openxmlformats.org/officeDocument/2006/relationships/hyperlink" Target="https://podminky.urs.cz/item/CS_URS_2024_01/915231112" TargetMode="External" /><Relationship Id="rId28" Type="http://schemas.openxmlformats.org/officeDocument/2006/relationships/hyperlink" Target="https://podminky.urs.cz/item/CS_URS_2024_01/915621111" TargetMode="External" /><Relationship Id="rId29" Type="http://schemas.openxmlformats.org/officeDocument/2006/relationships/hyperlink" Target="https://podminky.urs.cz/item/CS_URS_2024_01/916131113" TargetMode="External" /><Relationship Id="rId30" Type="http://schemas.openxmlformats.org/officeDocument/2006/relationships/hyperlink" Target="https://podminky.urs.cz/item/CS_URS_2024_01/916131213" TargetMode="External" /><Relationship Id="rId31" Type="http://schemas.openxmlformats.org/officeDocument/2006/relationships/hyperlink" Target="https://podminky.urs.cz/item/CS_URS_2024_01/916231213" TargetMode="External" /><Relationship Id="rId32" Type="http://schemas.openxmlformats.org/officeDocument/2006/relationships/hyperlink" Target="https://podminky.urs.cz/item/CS_URS_2024_01/916331112" TargetMode="External" /><Relationship Id="rId33" Type="http://schemas.openxmlformats.org/officeDocument/2006/relationships/hyperlink" Target="https://podminky.urs.cz/item/CS_URS_2024_01/919735112" TargetMode="External" /><Relationship Id="rId34" Type="http://schemas.openxmlformats.org/officeDocument/2006/relationships/hyperlink" Target="https://podminky.urs.cz/item/CS_URS_2024_01/935114111" TargetMode="External" /><Relationship Id="rId35" Type="http://schemas.openxmlformats.org/officeDocument/2006/relationships/hyperlink" Target="https://podminky.urs.cz/item/CS_URS_2024_01/966006132" TargetMode="External" /><Relationship Id="rId36" Type="http://schemas.openxmlformats.org/officeDocument/2006/relationships/hyperlink" Target="https://podminky.urs.cz/item/CS_URS_2024_01/966006211" TargetMode="External" /><Relationship Id="rId37" Type="http://schemas.openxmlformats.org/officeDocument/2006/relationships/hyperlink" Target="https://podminky.urs.cz/item/CS_URS_2024_01/966008212" TargetMode="External" /><Relationship Id="rId38" Type="http://schemas.openxmlformats.org/officeDocument/2006/relationships/hyperlink" Target="https://podminky.urs.cz/item/CS_URS_2024_01/997013871" TargetMode="External" /><Relationship Id="rId39" Type="http://schemas.openxmlformats.org/officeDocument/2006/relationships/hyperlink" Target="https://podminky.urs.cz/item/CS_URS_2024_01/997221861" TargetMode="External" /><Relationship Id="rId40" Type="http://schemas.openxmlformats.org/officeDocument/2006/relationships/hyperlink" Target="https://podminky.urs.cz/item/CS_URS_2024_01/997221875" TargetMode="External" /><Relationship Id="rId41" Type="http://schemas.openxmlformats.org/officeDocument/2006/relationships/hyperlink" Target="https://podminky.urs.cz/item/CS_URS_2024_01/998223011" TargetMode="External" /><Relationship Id="rId42" Type="http://schemas.openxmlformats.org/officeDocument/2006/relationships/hyperlink" Target="https://podminky.urs.cz/item/CS_URS_2024_01/711161215" TargetMode="External" /><Relationship Id="rId43" Type="http://schemas.openxmlformats.org/officeDocument/2006/relationships/hyperlink" Target="https://podminky.urs.cz/item/CS_URS_2024_01/998711101" TargetMode="External" /><Relationship Id="rId4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54114" TargetMode="External" /><Relationship Id="rId2" Type="http://schemas.openxmlformats.org/officeDocument/2006/relationships/hyperlink" Target="https://podminky.urs.cz/item/CS_URS_2024_01/167151101" TargetMode="External" /><Relationship Id="rId3" Type="http://schemas.openxmlformats.org/officeDocument/2006/relationships/hyperlink" Target="https://podminky.urs.cz/item/CS_URS_2024_01/181305111" TargetMode="External" /><Relationship Id="rId4" Type="http://schemas.openxmlformats.org/officeDocument/2006/relationships/hyperlink" Target="https://podminky.urs.cz/item/CS_URS_2024_01/181351003" TargetMode="External" /><Relationship Id="rId5" Type="http://schemas.openxmlformats.org/officeDocument/2006/relationships/hyperlink" Target="https://podminky.urs.cz/item/CS_URS_2024_01/181951112" TargetMode="External" /><Relationship Id="rId6" Type="http://schemas.openxmlformats.org/officeDocument/2006/relationships/hyperlink" Target="https://podminky.urs.cz/item/CS_URS_2024_01/564851111" TargetMode="External" /><Relationship Id="rId7" Type="http://schemas.openxmlformats.org/officeDocument/2006/relationships/hyperlink" Target="https://podminky.urs.cz/item/CS_URS_2024_01/564861111" TargetMode="External" /><Relationship Id="rId8" Type="http://schemas.openxmlformats.org/officeDocument/2006/relationships/hyperlink" Target="https://podminky.urs.cz/item/CS_URS_2024_01/567142115" TargetMode="External" /><Relationship Id="rId9" Type="http://schemas.openxmlformats.org/officeDocument/2006/relationships/hyperlink" Target="https://podminky.urs.cz/item/CS_URS_2024_01/573111111" TargetMode="External" /><Relationship Id="rId10" Type="http://schemas.openxmlformats.org/officeDocument/2006/relationships/hyperlink" Target="https://podminky.urs.cz/item/CS_URS_2024_01/573231106" TargetMode="External" /><Relationship Id="rId11" Type="http://schemas.openxmlformats.org/officeDocument/2006/relationships/hyperlink" Target="https://podminky.urs.cz/item/CS_URS_2024_01/577134211" TargetMode="External" /><Relationship Id="rId12" Type="http://schemas.openxmlformats.org/officeDocument/2006/relationships/hyperlink" Target="https://podminky.urs.cz/item/CS_URS_2024_01/577145112" TargetMode="External" /><Relationship Id="rId13" Type="http://schemas.openxmlformats.org/officeDocument/2006/relationships/hyperlink" Target="https://podminky.urs.cz/item/CS_URS_2024_01/596211112" TargetMode="External" /><Relationship Id="rId14" Type="http://schemas.openxmlformats.org/officeDocument/2006/relationships/hyperlink" Target="https://podminky.urs.cz/item/CS_URS_2024_01/596212211" TargetMode="External" /><Relationship Id="rId15" Type="http://schemas.openxmlformats.org/officeDocument/2006/relationships/hyperlink" Target="https://podminky.urs.cz/item/CS_URS_2024_01/599141111" TargetMode="External" /><Relationship Id="rId16" Type="http://schemas.openxmlformats.org/officeDocument/2006/relationships/hyperlink" Target="https://podminky.urs.cz/item/CS_URS_2024_01/871313121" TargetMode="External" /><Relationship Id="rId17" Type="http://schemas.openxmlformats.org/officeDocument/2006/relationships/hyperlink" Target="https://podminky.urs.cz/item/CS_URS_2024_01/899623141" TargetMode="External" /><Relationship Id="rId18" Type="http://schemas.openxmlformats.org/officeDocument/2006/relationships/hyperlink" Target="https://podminky.urs.cz/item/CS_URS_2024_01/915231112" TargetMode="External" /><Relationship Id="rId19" Type="http://schemas.openxmlformats.org/officeDocument/2006/relationships/hyperlink" Target="https://podminky.urs.cz/item/CS_URS_2024_01/915321115" TargetMode="External" /><Relationship Id="rId20" Type="http://schemas.openxmlformats.org/officeDocument/2006/relationships/hyperlink" Target="https://podminky.urs.cz/item/CS_URS_2024_01/915621111" TargetMode="External" /><Relationship Id="rId21" Type="http://schemas.openxmlformats.org/officeDocument/2006/relationships/hyperlink" Target="https://podminky.urs.cz/item/CS_URS_2024_01/919735112" TargetMode="External" /><Relationship Id="rId22" Type="http://schemas.openxmlformats.org/officeDocument/2006/relationships/hyperlink" Target="https://podminky.urs.cz/item/CS_URS_2024_01/935114111" TargetMode="External" /><Relationship Id="rId23" Type="http://schemas.openxmlformats.org/officeDocument/2006/relationships/hyperlink" Target="https://podminky.urs.cz/item/CS_URS_2024_01/997221875" TargetMode="External" /><Relationship Id="rId24" Type="http://schemas.openxmlformats.org/officeDocument/2006/relationships/hyperlink" Target="https://podminky.urs.cz/item/CS_URS_2024_01/998223011" TargetMode="External" /><Relationship Id="rId2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10100001" TargetMode="External" /><Relationship Id="rId2" Type="http://schemas.openxmlformats.org/officeDocument/2006/relationships/hyperlink" Target="https://podminky.urs.cz/item/CS_URS_2024_01/210100096" TargetMode="External" /><Relationship Id="rId3" Type="http://schemas.openxmlformats.org/officeDocument/2006/relationships/hyperlink" Target="https://podminky.urs.cz/item/CS_URS_2024_01/210100099" TargetMode="External" /><Relationship Id="rId4" Type="http://schemas.openxmlformats.org/officeDocument/2006/relationships/hyperlink" Target="https://podminky.urs.cz/item/CS_URS_2024_01/210102306" TargetMode="External" /><Relationship Id="rId5" Type="http://schemas.openxmlformats.org/officeDocument/2006/relationships/hyperlink" Target="https://podminky.urs.cz/item/CS_URS_2024_01/210120102" TargetMode="External" /><Relationship Id="rId6" Type="http://schemas.openxmlformats.org/officeDocument/2006/relationships/hyperlink" Target="https://podminky.urs.cz/item/CS_URS_2024_01/210202016" TargetMode="External" /><Relationship Id="rId7" Type="http://schemas.openxmlformats.org/officeDocument/2006/relationships/hyperlink" Target="https://podminky.urs.cz/item/CS_URS_2024_01/210204011" TargetMode="External" /><Relationship Id="rId8" Type="http://schemas.openxmlformats.org/officeDocument/2006/relationships/hyperlink" Target="https://podminky.urs.cz/item/CS_URS_2024_01/210204201" TargetMode="External" /><Relationship Id="rId9" Type="http://schemas.openxmlformats.org/officeDocument/2006/relationships/hyperlink" Target="https://podminky.urs.cz/item/CS_URS_2024_01/210220002" TargetMode="External" /><Relationship Id="rId10" Type="http://schemas.openxmlformats.org/officeDocument/2006/relationships/hyperlink" Target="https://podminky.urs.cz/item/CS_URS_2024_01/210220022" TargetMode="External" /><Relationship Id="rId11" Type="http://schemas.openxmlformats.org/officeDocument/2006/relationships/hyperlink" Target="https://podminky.urs.cz/item/CS_URS_2024_01/210220301" TargetMode="External" /><Relationship Id="rId12" Type="http://schemas.openxmlformats.org/officeDocument/2006/relationships/hyperlink" Target="https://podminky.urs.cz/item/CS_URS_2024_01/210260003" TargetMode="External" /><Relationship Id="rId13" Type="http://schemas.openxmlformats.org/officeDocument/2006/relationships/hyperlink" Target="https://podminky.urs.cz/item/CS_URS_2024_01/210260181" TargetMode="External" /><Relationship Id="rId14" Type="http://schemas.openxmlformats.org/officeDocument/2006/relationships/hyperlink" Target="https://podminky.urs.cz/item/CS_URS_2024_01/210260191" TargetMode="External" /><Relationship Id="rId15" Type="http://schemas.openxmlformats.org/officeDocument/2006/relationships/hyperlink" Target="https://podminky.urs.cz/item/CS_URS_2024_01/210800411" TargetMode="External" /><Relationship Id="rId16" Type="http://schemas.openxmlformats.org/officeDocument/2006/relationships/hyperlink" Target="https://podminky.urs.cz/item/CS_URS_2024_01/210812033" TargetMode="External" /><Relationship Id="rId17" Type="http://schemas.openxmlformats.org/officeDocument/2006/relationships/hyperlink" Target="https://podminky.urs.cz/item/CS_URS_2024_01/210813011" TargetMode="External" /><Relationship Id="rId18" Type="http://schemas.openxmlformats.org/officeDocument/2006/relationships/hyperlink" Target="https://podminky.urs.cz/item/CS_URS_2024_01/210813033" TargetMode="External" /><Relationship Id="rId1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71251201" TargetMode="External" /><Relationship Id="rId2" Type="http://schemas.openxmlformats.org/officeDocument/2006/relationships/hyperlink" Target="https://podminky.urs.cz/item/CS_URS_2024_01/171201231" TargetMode="External" /><Relationship Id="rId3" Type="http://schemas.openxmlformats.org/officeDocument/2006/relationships/hyperlink" Target="https://podminky.urs.cz/item/CS_URS_2024_01/460010024" TargetMode="External" /><Relationship Id="rId4" Type="http://schemas.openxmlformats.org/officeDocument/2006/relationships/hyperlink" Target="https://podminky.urs.cz/item/CS_URS_2024_01/460030011" TargetMode="External" /><Relationship Id="rId5" Type="http://schemas.openxmlformats.org/officeDocument/2006/relationships/hyperlink" Target="https://podminky.urs.cz/item/CS_URS_2024_01/113106121" TargetMode="External" /><Relationship Id="rId6" Type="http://schemas.openxmlformats.org/officeDocument/2006/relationships/hyperlink" Target="https://podminky.urs.cz/item/CS_URS_2024_01/113106123" TargetMode="External" /><Relationship Id="rId7" Type="http://schemas.openxmlformats.org/officeDocument/2006/relationships/hyperlink" Target="https://podminky.urs.cz/item/CS_URS_2024_01/113201111" TargetMode="External" /><Relationship Id="rId8" Type="http://schemas.openxmlformats.org/officeDocument/2006/relationships/hyperlink" Target="https://podminky.urs.cz/item/CS_URS_2024_01/460141112" TargetMode="External" /><Relationship Id="rId9" Type="http://schemas.openxmlformats.org/officeDocument/2006/relationships/hyperlink" Target="https://podminky.urs.cz/item/CS_URS_2024_01/460641112" TargetMode="External" /><Relationship Id="rId10" Type="http://schemas.openxmlformats.org/officeDocument/2006/relationships/hyperlink" Target="https://podminky.urs.cz/item/CS_URS_2024_01/460371111" TargetMode="External" /><Relationship Id="rId11" Type="http://schemas.openxmlformats.org/officeDocument/2006/relationships/hyperlink" Target="https://podminky.urs.cz/item/CS_URS_2024_01/460171142" TargetMode="External" /><Relationship Id="rId12" Type="http://schemas.openxmlformats.org/officeDocument/2006/relationships/hyperlink" Target="https://podminky.urs.cz/item/CS_URS_2024_01/460411122" TargetMode="External" /><Relationship Id="rId13" Type="http://schemas.openxmlformats.org/officeDocument/2006/relationships/hyperlink" Target="https://podminky.urs.cz/item/CS_URS_2024_01/460661512" TargetMode="External" /><Relationship Id="rId14" Type="http://schemas.openxmlformats.org/officeDocument/2006/relationships/hyperlink" Target="https://podminky.urs.cz/item/CS_URS_2024_01/460470001" TargetMode="External" /><Relationship Id="rId15" Type="http://schemas.openxmlformats.org/officeDocument/2006/relationships/hyperlink" Target="https://podminky.urs.cz/item/CS_URS_2024_01/460742121" TargetMode="External" /><Relationship Id="rId16" Type="http://schemas.openxmlformats.org/officeDocument/2006/relationships/hyperlink" Target="https://podminky.urs.cz/item/CS_URS_2024_01/460341113" TargetMode="External" /><Relationship Id="rId17" Type="http://schemas.openxmlformats.org/officeDocument/2006/relationships/hyperlink" Target="https://podminky.urs.cz/item/CS_URS_2024_01/460341121" TargetMode="External" /><Relationship Id="rId18" Type="http://schemas.openxmlformats.org/officeDocument/2006/relationships/hyperlink" Target="https://podminky.urs.cz/item/CS_URS_2024_01/460620002" TargetMode="External" /><Relationship Id="rId19" Type="http://schemas.openxmlformats.org/officeDocument/2006/relationships/hyperlink" Target="https://podminky.urs.cz/item/CS_URS_2024_01/460620007" TargetMode="External" /><Relationship Id="rId20" Type="http://schemas.openxmlformats.org/officeDocument/2006/relationships/hyperlink" Target="https://podminky.urs.cz/item/CS_URS_2024_01/460871143" TargetMode="External" /><Relationship Id="rId21" Type="http://schemas.openxmlformats.org/officeDocument/2006/relationships/hyperlink" Target="https://podminky.urs.cz/item/CS_URS_2024_01/460891121" TargetMode="External" /><Relationship Id="rId22" Type="http://schemas.openxmlformats.org/officeDocument/2006/relationships/hyperlink" Target="https://podminky.urs.cz/item/CS_URS_2024_01/460912211" TargetMode="External" /><Relationship Id="rId23" Type="http://schemas.openxmlformats.org/officeDocument/2006/relationships/hyperlink" Target="https://podminky.urs.cz/item/CS_URS_2024_01/460881611" TargetMode="External" /><Relationship Id="rId24" Type="http://schemas.openxmlformats.org/officeDocument/2006/relationships/hyperlink" Target="https://podminky.urs.cz/item/CS_URS_2024_01/460881612" TargetMode="External" /><Relationship Id="rId2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44002000" TargetMode="External" /><Relationship Id="rId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30001000" TargetMode="External" /><Relationship Id="rId3" Type="http://schemas.openxmlformats.org/officeDocument/2006/relationships/hyperlink" Target="https://podminky.urs.cz/item/CS_URS_2024_01/060001000" TargetMode="External" /><Relationship Id="rId4" Type="http://schemas.openxmlformats.org/officeDocument/2006/relationships/hyperlink" Target="https://podminky.urs.cz/item/CS_URS_2024_01/070001000" TargetMode="External" /><Relationship Id="rId5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31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181008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Bezpečný pohyb chodců v Olovnici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Olovnice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8. 4. 2024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Obec Olovnice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Zdeněk Tesař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ROUND(AG55+SUM(AG56:AG59)+AG63,2)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ROUND(AS55+SUM(AS56:AS59)+AS63,2)</f>
        <v>0</v>
      </c>
      <c r="AT54" s="107">
        <f>ROUND(SUM(AV54:AW54),2)</f>
        <v>0</v>
      </c>
      <c r="AU54" s="108">
        <f>ROUND(AU55+SUM(AU56:AU59)+AU63,5)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ROUND(AZ55+SUM(AZ56:AZ59)+AZ63,2)</f>
        <v>0</v>
      </c>
      <c r="BA54" s="107">
        <f>ROUND(BA55+SUM(BA56:BA59)+BA63,2)</f>
        <v>0</v>
      </c>
      <c r="BB54" s="107">
        <f>ROUND(BB55+SUM(BB56:BB59)+BB63,2)</f>
        <v>0</v>
      </c>
      <c r="BC54" s="107">
        <f>ROUND(BC55+SUM(BC56:BC59)+BC63,2)</f>
        <v>0</v>
      </c>
      <c r="BD54" s="109">
        <f>ROUND(BD55+SUM(BD56:BD59)+BD63,2)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101 - Chodník Kladensk...'!J30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101 - Chodník Kladensk...'!P88</f>
        <v>0</v>
      </c>
      <c r="AV55" s="121">
        <f>'SO 101 - Chodník Kladensk...'!J33</f>
        <v>0</v>
      </c>
      <c r="AW55" s="121">
        <f>'SO 101 - Chodník Kladensk...'!J34</f>
        <v>0</v>
      </c>
      <c r="AX55" s="121">
        <f>'SO 101 - Chodník Kladensk...'!J35</f>
        <v>0</v>
      </c>
      <c r="AY55" s="121">
        <f>'SO 101 - Chodník Kladensk...'!J36</f>
        <v>0</v>
      </c>
      <c r="AZ55" s="121">
        <f>'SO 101 - Chodník Kladensk...'!F33</f>
        <v>0</v>
      </c>
      <c r="BA55" s="121">
        <f>'SO 101 - Chodník Kladensk...'!F34</f>
        <v>0</v>
      </c>
      <c r="BB55" s="121">
        <f>'SO 101 - Chodník Kladensk...'!F35</f>
        <v>0</v>
      </c>
      <c r="BC55" s="121">
        <f>'SO 101 - Chodník Kladensk...'!F36</f>
        <v>0</v>
      </c>
      <c r="BD55" s="123">
        <f>'SO 101 - Chodník Kladensk...'!F37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24.7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101.1 - Vozovka Kladen...'!J30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'SO 101.1 - Vozovka Kladen...'!P86</f>
        <v>0</v>
      </c>
      <c r="AV56" s="121">
        <f>'SO 101.1 - Vozovka Kladen...'!J33</f>
        <v>0</v>
      </c>
      <c r="AW56" s="121">
        <f>'SO 101.1 - Vozovka Kladen...'!J34</f>
        <v>0</v>
      </c>
      <c r="AX56" s="121">
        <f>'SO 101.1 - Vozovka Kladen...'!J35</f>
        <v>0</v>
      </c>
      <c r="AY56" s="121">
        <f>'SO 101.1 - Vozovka Kladen...'!J36</f>
        <v>0</v>
      </c>
      <c r="AZ56" s="121">
        <f>'SO 101.1 - Vozovka Kladen...'!F33</f>
        <v>0</v>
      </c>
      <c r="BA56" s="121">
        <f>'SO 101.1 - Vozovka Kladen...'!F34</f>
        <v>0</v>
      </c>
      <c r="BB56" s="121">
        <f>'SO 101.1 - Vozovka Kladen...'!F35</f>
        <v>0</v>
      </c>
      <c r="BC56" s="121">
        <f>'SO 101.1 - Vozovka Kladen...'!F36</f>
        <v>0</v>
      </c>
      <c r="BD56" s="123">
        <f>'SO 101.1 - Vozovka Kladen...'!F37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24.7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102 - Chodník Kralupsk...'!J30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'SO 102 - Chodník Kralupsk...'!P88</f>
        <v>0</v>
      </c>
      <c r="AV57" s="121">
        <f>'SO 102 - Chodník Kralupsk...'!J33</f>
        <v>0</v>
      </c>
      <c r="AW57" s="121">
        <f>'SO 102 - Chodník Kralupsk...'!J34</f>
        <v>0</v>
      </c>
      <c r="AX57" s="121">
        <f>'SO 102 - Chodník Kralupsk...'!J35</f>
        <v>0</v>
      </c>
      <c r="AY57" s="121">
        <f>'SO 102 - Chodník Kralupsk...'!J36</f>
        <v>0</v>
      </c>
      <c r="AZ57" s="121">
        <f>'SO 102 - Chodník Kralupsk...'!F33</f>
        <v>0</v>
      </c>
      <c r="BA57" s="121">
        <f>'SO 102 - Chodník Kralupsk...'!F34</f>
        <v>0</v>
      </c>
      <c r="BB57" s="121">
        <f>'SO 102 - Chodník Kralupsk...'!F35</f>
        <v>0</v>
      </c>
      <c r="BC57" s="121">
        <f>'SO 102 - Chodník Kralupsk...'!F36</f>
        <v>0</v>
      </c>
      <c r="BD57" s="123">
        <f>'SO 102 - Chodník Kralupsk...'!F37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24.7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102.1 - Vozovka Kralup...'!J30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'SO 102.1 - Vozovka Kralup...'!P86</f>
        <v>0</v>
      </c>
      <c r="AV58" s="121">
        <f>'SO 102.1 - Vozovka Kralup...'!J33</f>
        <v>0</v>
      </c>
      <c r="AW58" s="121">
        <f>'SO 102.1 - Vozovka Kralup...'!J34</f>
        <v>0</v>
      </c>
      <c r="AX58" s="121">
        <f>'SO 102.1 - Vozovka Kralup...'!J35</f>
        <v>0</v>
      </c>
      <c r="AY58" s="121">
        <f>'SO 102.1 - Vozovka Kralup...'!J36</f>
        <v>0</v>
      </c>
      <c r="AZ58" s="121">
        <f>'SO 102.1 - Vozovka Kralup...'!F33</f>
        <v>0</v>
      </c>
      <c r="BA58" s="121">
        <f>'SO 102.1 - Vozovka Kralup...'!F34</f>
        <v>0</v>
      </c>
      <c r="BB58" s="121">
        <f>'SO 102.1 - Vozovka Kralup...'!F35</f>
        <v>0</v>
      </c>
      <c r="BC58" s="121">
        <f>'SO 102.1 - Vozovka Kralup...'!F36</f>
        <v>0</v>
      </c>
      <c r="BD58" s="123">
        <f>'SO 102.1 - Vozovka Kralup...'!F37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24.75" customHeight="1">
      <c r="A59" s="7"/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25">
        <f>ROUND(SUM(AG60:AG62),2)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f>ROUND(SUM(AS60:AS62),2)</f>
        <v>0</v>
      </c>
      <c r="AT59" s="121">
        <f>ROUND(SUM(AV59:AW59),2)</f>
        <v>0</v>
      </c>
      <c r="AU59" s="122">
        <f>ROUND(SUM(AU60:AU62),5)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ROUND(SUM(AZ60:AZ62),2)</f>
        <v>0</v>
      </c>
      <c r="BA59" s="121">
        <f>ROUND(SUM(BA60:BA62),2)</f>
        <v>0</v>
      </c>
      <c r="BB59" s="121">
        <f>ROUND(SUM(BB60:BB62),2)</f>
        <v>0</v>
      </c>
      <c r="BC59" s="121">
        <f>ROUND(SUM(BC60:BC62),2)</f>
        <v>0</v>
      </c>
      <c r="BD59" s="123">
        <f>ROUND(SUM(BD60:BD62),2)</f>
        <v>0</v>
      </c>
      <c r="BE59" s="7"/>
      <c r="BS59" s="124" t="s">
        <v>71</v>
      </c>
      <c r="BT59" s="124" t="s">
        <v>80</v>
      </c>
      <c r="BU59" s="124" t="s">
        <v>73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4" customFormat="1" ht="16.5" customHeight="1">
      <c r="A60" s="112" t="s">
        <v>76</v>
      </c>
      <c r="B60" s="64"/>
      <c r="C60" s="126"/>
      <c r="D60" s="126"/>
      <c r="E60" s="127" t="s">
        <v>80</v>
      </c>
      <c r="F60" s="127"/>
      <c r="G60" s="127"/>
      <c r="H60" s="127"/>
      <c r="I60" s="127"/>
      <c r="J60" s="126"/>
      <c r="K60" s="127" t="s">
        <v>95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'1 - Elektromontáže'!J32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96</v>
      </c>
      <c r="AR60" s="66"/>
      <c r="AS60" s="130">
        <v>0</v>
      </c>
      <c r="AT60" s="131">
        <f>ROUND(SUM(AV60:AW60),2)</f>
        <v>0</v>
      </c>
      <c r="AU60" s="132">
        <f>'1 - Elektromontáže'!P86</f>
        <v>0</v>
      </c>
      <c r="AV60" s="131">
        <f>'1 - Elektromontáže'!J35</f>
        <v>0</v>
      </c>
      <c r="AW60" s="131">
        <f>'1 - Elektromontáže'!J36</f>
        <v>0</v>
      </c>
      <c r="AX60" s="131">
        <f>'1 - Elektromontáže'!J37</f>
        <v>0</v>
      </c>
      <c r="AY60" s="131">
        <f>'1 - Elektromontáže'!J38</f>
        <v>0</v>
      </c>
      <c r="AZ60" s="131">
        <f>'1 - Elektromontáže'!F35</f>
        <v>0</v>
      </c>
      <c r="BA60" s="131">
        <f>'1 - Elektromontáže'!F36</f>
        <v>0</v>
      </c>
      <c r="BB60" s="131">
        <f>'1 - Elektromontáže'!F37</f>
        <v>0</v>
      </c>
      <c r="BC60" s="131">
        <f>'1 - Elektromontáže'!F38</f>
        <v>0</v>
      </c>
      <c r="BD60" s="133">
        <f>'1 - Elektromontáže'!F39</f>
        <v>0</v>
      </c>
      <c r="BE60" s="4"/>
      <c r="BT60" s="134" t="s">
        <v>82</v>
      </c>
      <c r="BV60" s="134" t="s">
        <v>74</v>
      </c>
      <c r="BW60" s="134" t="s">
        <v>97</v>
      </c>
      <c r="BX60" s="134" t="s">
        <v>94</v>
      </c>
      <c r="CL60" s="134" t="s">
        <v>19</v>
      </c>
    </row>
    <row r="61" s="4" customFormat="1" ht="16.5" customHeight="1">
      <c r="A61" s="112" t="s">
        <v>76</v>
      </c>
      <c r="B61" s="64"/>
      <c r="C61" s="126"/>
      <c r="D61" s="126"/>
      <c r="E61" s="127" t="s">
        <v>82</v>
      </c>
      <c r="F61" s="127"/>
      <c r="G61" s="127"/>
      <c r="H61" s="127"/>
      <c r="I61" s="127"/>
      <c r="J61" s="126"/>
      <c r="K61" s="127" t="s">
        <v>98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'2 - Zemní a montážní práce'!J32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96</v>
      </c>
      <c r="AR61" s="66"/>
      <c r="AS61" s="130">
        <v>0</v>
      </c>
      <c r="AT61" s="131">
        <f>ROUND(SUM(AV61:AW61),2)</f>
        <v>0</v>
      </c>
      <c r="AU61" s="132">
        <f>'2 - Zemní a montážní práce'!P86</f>
        <v>0</v>
      </c>
      <c r="AV61" s="131">
        <f>'2 - Zemní a montážní práce'!J35</f>
        <v>0</v>
      </c>
      <c r="AW61" s="131">
        <f>'2 - Zemní a montážní práce'!J36</f>
        <v>0</v>
      </c>
      <c r="AX61" s="131">
        <f>'2 - Zemní a montážní práce'!J37</f>
        <v>0</v>
      </c>
      <c r="AY61" s="131">
        <f>'2 - Zemní a montážní práce'!J38</f>
        <v>0</v>
      </c>
      <c r="AZ61" s="131">
        <f>'2 - Zemní a montážní práce'!F35</f>
        <v>0</v>
      </c>
      <c r="BA61" s="131">
        <f>'2 - Zemní a montážní práce'!F36</f>
        <v>0</v>
      </c>
      <c r="BB61" s="131">
        <f>'2 - Zemní a montážní práce'!F37</f>
        <v>0</v>
      </c>
      <c r="BC61" s="131">
        <f>'2 - Zemní a montážní práce'!F38</f>
        <v>0</v>
      </c>
      <c r="BD61" s="133">
        <f>'2 - Zemní a montážní práce'!F39</f>
        <v>0</v>
      </c>
      <c r="BE61" s="4"/>
      <c r="BT61" s="134" t="s">
        <v>82</v>
      </c>
      <c r="BV61" s="134" t="s">
        <v>74</v>
      </c>
      <c r="BW61" s="134" t="s">
        <v>99</v>
      </c>
      <c r="BX61" s="134" t="s">
        <v>94</v>
      </c>
      <c r="CL61" s="134" t="s">
        <v>19</v>
      </c>
    </row>
    <row r="62" s="4" customFormat="1" ht="16.5" customHeight="1">
      <c r="A62" s="112" t="s">
        <v>76</v>
      </c>
      <c r="B62" s="64"/>
      <c r="C62" s="126"/>
      <c r="D62" s="126"/>
      <c r="E62" s="127" t="s">
        <v>100</v>
      </c>
      <c r="F62" s="127"/>
      <c r="G62" s="127"/>
      <c r="H62" s="127"/>
      <c r="I62" s="127"/>
      <c r="J62" s="126"/>
      <c r="K62" s="127" t="s">
        <v>101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'3 - Ostatní náklady'!J32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96</v>
      </c>
      <c r="AR62" s="66"/>
      <c r="AS62" s="130">
        <v>0</v>
      </c>
      <c r="AT62" s="131">
        <f>ROUND(SUM(AV62:AW62),2)</f>
        <v>0</v>
      </c>
      <c r="AU62" s="132">
        <f>'3 - Ostatní náklady'!P88</f>
        <v>0</v>
      </c>
      <c r="AV62" s="131">
        <f>'3 - Ostatní náklady'!J35</f>
        <v>0</v>
      </c>
      <c r="AW62" s="131">
        <f>'3 - Ostatní náklady'!J36</f>
        <v>0</v>
      </c>
      <c r="AX62" s="131">
        <f>'3 - Ostatní náklady'!J37</f>
        <v>0</v>
      </c>
      <c r="AY62" s="131">
        <f>'3 - Ostatní náklady'!J38</f>
        <v>0</v>
      </c>
      <c r="AZ62" s="131">
        <f>'3 - Ostatní náklady'!F35</f>
        <v>0</v>
      </c>
      <c r="BA62" s="131">
        <f>'3 - Ostatní náklady'!F36</f>
        <v>0</v>
      </c>
      <c r="BB62" s="131">
        <f>'3 - Ostatní náklady'!F37</f>
        <v>0</v>
      </c>
      <c r="BC62" s="131">
        <f>'3 - Ostatní náklady'!F38</f>
        <v>0</v>
      </c>
      <c r="BD62" s="133">
        <f>'3 - Ostatní náklady'!F39</f>
        <v>0</v>
      </c>
      <c r="BE62" s="4"/>
      <c r="BT62" s="134" t="s">
        <v>82</v>
      </c>
      <c r="BV62" s="134" t="s">
        <v>74</v>
      </c>
      <c r="BW62" s="134" t="s">
        <v>102</v>
      </c>
      <c r="BX62" s="134" t="s">
        <v>94</v>
      </c>
      <c r="CL62" s="134" t="s">
        <v>19</v>
      </c>
    </row>
    <row r="63" s="7" customFormat="1" ht="24.75" customHeight="1">
      <c r="A63" s="112" t="s">
        <v>76</v>
      </c>
      <c r="B63" s="113"/>
      <c r="C63" s="114"/>
      <c r="D63" s="115" t="s">
        <v>103</v>
      </c>
      <c r="E63" s="115"/>
      <c r="F63" s="115"/>
      <c r="G63" s="115"/>
      <c r="H63" s="115"/>
      <c r="I63" s="116"/>
      <c r="J63" s="115" t="s">
        <v>104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'VON - Vedlejší a ostatní ...'!J30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103</v>
      </c>
      <c r="AR63" s="119"/>
      <c r="AS63" s="135">
        <v>0</v>
      </c>
      <c r="AT63" s="136">
        <f>ROUND(SUM(AV63:AW63),2)</f>
        <v>0</v>
      </c>
      <c r="AU63" s="137">
        <f>'VON - Vedlejší a ostatní ...'!P84</f>
        <v>0</v>
      </c>
      <c r="AV63" s="136">
        <f>'VON - Vedlejší a ostatní ...'!J33</f>
        <v>0</v>
      </c>
      <c r="AW63" s="136">
        <f>'VON - Vedlejší a ostatní ...'!J34</f>
        <v>0</v>
      </c>
      <c r="AX63" s="136">
        <f>'VON - Vedlejší a ostatní ...'!J35</f>
        <v>0</v>
      </c>
      <c r="AY63" s="136">
        <f>'VON - Vedlejší a ostatní ...'!J36</f>
        <v>0</v>
      </c>
      <c r="AZ63" s="136">
        <f>'VON - Vedlejší a ostatní ...'!F33</f>
        <v>0</v>
      </c>
      <c r="BA63" s="136">
        <f>'VON - Vedlejší a ostatní ...'!F34</f>
        <v>0</v>
      </c>
      <c r="BB63" s="136">
        <f>'VON - Vedlejší a ostatní ...'!F35</f>
        <v>0</v>
      </c>
      <c r="BC63" s="136">
        <f>'VON - Vedlejší a ostatní ...'!F36</f>
        <v>0</v>
      </c>
      <c r="BD63" s="138">
        <f>'VON - Vedlejší a ostatní ...'!F37</f>
        <v>0</v>
      </c>
      <c r="BE63" s="7"/>
      <c r="BT63" s="124" t="s">
        <v>80</v>
      </c>
      <c r="BV63" s="124" t="s">
        <v>74</v>
      </c>
      <c r="BW63" s="124" t="s">
        <v>105</v>
      </c>
      <c r="BX63" s="124" t="s">
        <v>5</v>
      </c>
      <c r="CL63" s="124" t="s">
        <v>19</v>
      </c>
      <c r="CM63" s="124" t="s">
        <v>82</v>
      </c>
    </row>
    <row r="64" s="2" customFormat="1" ht="30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</sheetData>
  <sheetProtection sheet="1" formatColumns="0" formatRows="0" objects="1" scenarios="1" spinCount="100000" saltValue="N3nV8lNMnl1CtNzTcNt0JyAGC6BylsocMLqjlDx3CqG+FDh94cGWAyRcjwiBpNA2gHam3so3aERdfNcKwSDFeQ==" hashValue="tdBd3k4IpVqxSdm/JXPJy064Ctn9LUDJc5b2ilnsdb71GfoB9JtnDeA5xTD21hxodQd4QqwxrzVowaYoQAGDcA==" algorithmName="SHA-512" password="C15C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Chodník Kladensk...'!C2" display="/"/>
    <hyperlink ref="A56" location="'SO 101.1 - Vozovka Kladen...'!C2" display="/"/>
    <hyperlink ref="A57" location="'SO 102 - Chodník Kralupsk...'!C2" display="/"/>
    <hyperlink ref="A58" location="'SO 102.1 - Vozovka Kralup...'!C2" display="/"/>
    <hyperlink ref="A60" location="'1 - Elektromontáže'!C2" display="/"/>
    <hyperlink ref="A61" location="'2 - Zemní a montážní práce'!C2" display="/"/>
    <hyperlink ref="A62" location="'3 - Ostatní náklady'!C2" display="/"/>
    <hyperlink ref="A63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5" customFormat="1" ht="45" customHeight="1">
      <c r="B3" s="276"/>
      <c r="C3" s="277" t="s">
        <v>1173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1174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1175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1176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1177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1178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1179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1180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1181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1182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1183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79</v>
      </c>
      <c r="F18" s="283" t="s">
        <v>1184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1185</v>
      </c>
      <c r="F19" s="283" t="s">
        <v>1186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1187</v>
      </c>
      <c r="F20" s="283" t="s">
        <v>1188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103</v>
      </c>
      <c r="F21" s="283" t="s">
        <v>1189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1117</v>
      </c>
      <c r="F22" s="283" t="s">
        <v>1118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96</v>
      </c>
      <c r="F23" s="283" t="s">
        <v>1190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1191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1192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1193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1194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1195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1196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1197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1198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1199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124</v>
      </c>
      <c r="F36" s="283"/>
      <c r="G36" s="283" t="s">
        <v>1200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1201</v>
      </c>
      <c r="F37" s="283"/>
      <c r="G37" s="283" t="s">
        <v>1202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53</v>
      </c>
      <c r="F38" s="283"/>
      <c r="G38" s="283" t="s">
        <v>1203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54</v>
      </c>
      <c r="F39" s="283"/>
      <c r="G39" s="283" t="s">
        <v>1204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125</v>
      </c>
      <c r="F40" s="283"/>
      <c r="G40" s="283" t="s">
        <v>1205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126</v>
      </c>
      <c r="F41" s="283"/>
      <c r="G41" s="283" t="s">
        <v>1206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1207</v>
      </c>
      <c r="F42" s="283"/>
      <c r="G42" s="283" t="s">
        <v>1208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1209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1210</v>
      </c>
      <c r="F44" s="283"/>
      <c r="G44" s="283" t="s">
        <v>1211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128</v>
      </c>
      <c r="F45" s="283"/>
      <c r="G45" s="283" t="s">
        <v>1212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1213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1214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1215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1216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1217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1218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1219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1220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1221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1222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1223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1224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1225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1226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1227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1228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1229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1230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1231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1232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1233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1234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1235</v>
      </c>
      <c r="D76" s="301"/>
      <c r="E76" s="301"/>
      <c r="F76" s="301" t="s">
        <v>1236</v>
      </c>
      <c r="G76" s="302"/>
      <c r="H76" s="301" t="s">
        <v>54</v>
      </c>
      <c r="I76" s="301" t="s">
        <v>57</v>
      </c>
      <c r="J76" s="301" t="s">
        <v>1237</v>
      </c>
      <c r="K76" s="300"/>
    </row>
    <row r="77" s="1" customFormat="1" ht="17.25" customHeight="1">
      <c r="B77" s="298"/>
      <c r="C77" s="303" t="s">
        <v>1238</v>
      </c>
      <c r="D77" s="303"/>
      <c r="E77" s="303"/>
      <c r="F77" s="304" t="s">
        <v>1239</v>
      </c>
      <c r="G77" s="305"/>
      <c r="H77" s="303"/>
      <c r="I77" s="303"/>
      <c r="J77" s="303" t="s">
        <v>1240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53</v>
      </c>
      <c r="D79" s="308"/>
      <c r="E79" s="308"/>
      <c r="F79" s="309" t="s">
        <v>1241</v>
      </c>
      <c r="G79" s="310"/>
      <c r="H79" s="286" t="s">
        <v>1242</v>
      </c>
      <c r="I79" s="286" t="s">
        <v>1243</v>
      </c>
      <c r="J79" s="286">
        <v>20</v>
      </c>
      <c r="K79" s="300"/>
    </row>
    <row r="80" s="1" customFormat="1" ht="15" customHeight="1">
      <c r="B80" s="298"/>
      <c r="C80" s="286" t="s">
        <v>1244</v>
      </c>
      <c r="D80" s="286"/>
      <c r="E80" s="286"/>
      <c r="F80" s="309" t="s">
        <v>1241</v>
      </c>
      <c r="G80" s="310"/>
      <c r="H80" s="286" t="s">
        <v>1245</v>
      </c>
      <c r="I80" s="286" t="s">
        <v>1243</v>
      </c>
      <c r="J80" s="286">
        <v>120</v>
      </c>
      <c r="K80" s="300"/>
    </row>
    <row r="81" s="1" customFormat="1" ht="15" customHeight="1">
      <c r="B81" s="311"/>
      <c r="C81" s="286" t="s">
        <v>1246</v>
      </c>
      <c r="D81" s="286"/>
      <c r="E81" s="286"/>
      <c r="F81" s="309" t="s">
        <v>1247</v>
      </c>
      <c r="G81" s="310"/>
      <c r="H81" s="286" t="s">
        <v>1248</v>
      </c>
      <c r="I81" s="286" t="s">
        <v>1243</v>
      </c>
      <c r="J81" s="286">
        <v>50</v>
      </c>
      <c r="K81" s="300"/>
    </row>
    <row r="82" s="1" customFormat="1" ht="15" customHeight="1">
      <c r="B82" s="311"/>
      <c r="C82" s="286" t="s">
        <v>1249</v>
      </c>
      <c r="D82" s="286"/>
      <c r="E82" s="286"/>
      <c r="F82" s="309" t="s">
        <v>1241</v>
      </c>
      <c r="G82" s="310"/>
      <c r="H82" s="286" t="s">
        <v>1250</v>
      </c>
      <c r="I82" s="286" t="s">
        <v>1251</v>
      </c>
      <c r="J82" s="286"/>
      <c r="K82" s="300"/>
    </row>
    <row r="83" s="1" customFormat="1" ht="15" customHeight="1">
      <c r="B83" s="311"/>
      <c r="C83" s="312" t="s">
        <v>1252</v>
      </c>
      <c r="D83" s="312"/>
      <c r="E83" s="312"/>
      <c r="F83" s="313" t="s">
        <v>1247</v>
      </c>
      <c r="G83" s="312"/>
      <c r="H83" s="312" t="s">
        <v>1253</v>
      </c>
      <c r="I83" s="312" t="s">
        <v>1243</v>
      </c>
      <c r="J83" s="312">
        <v>15</v>
      </c>
      <c r="K83" s="300"/>
    </row>
    <row r="84" s="1" customFormat="1" ht="15" customHeight="1">
      <c r="B84" s="311"/>
      <c r="C84" s="312" t="s">
        <v>1254</v>
      </c>
      <c r="D84" s="312"/>
      <c r="E84" s="312"/>
      <c r="F84" s="313" t="s">
        <v>1247</v>
      </c>
      <c r="G84" s="312"/>
      <c r="H84" s="312" t="s">
        <v>1255</v>
      </c>
      <c r="I84" s="312" t="s">
        <v>1243</v>
      </c>
      <c r="J84" s="312">
        <v>15</v>
      </c>
      <c r="K84" s="300"/>
    </row>
    <row r="85" s="1" customFormat="1" ht="15" customHeight="1">
      <c r="B85" s="311"/>
      <c r="C85" s="312" t="s">
        <v>1256</v>
      </c>
      <c r="D85" s="312"/>
      <c r="E85" s="312"/>
      <c r="F85" s="313" t="s">
        <v>1247</v>
      </c>
      <c r="G85" s="312"/>
      <c r="H85" s="312" t="s">
        <v>1257</v>
      </c>
      <c r="I85" s="312" t="s">
        <v>1243</v>
      </c>
      <c r="J85" s="312">
        <v>20</v>
      </c>
      <c r="K85" s="300"/>
    </row>
    <row r="86" s="1" customFormat="1" ht="15" customHeight="1">
      <c r="B86" s="311"/>
      <c r="C86" s="312" t="s">
        <v>1258</v>
      </c>
      <c r="D86" s="312"/>
      <c r="E86" s="312"/>
      <c r="F86" s="313" t="s">
        <v>1247</v>
      </c>
      <c r="G86" s="312"/>
      <c r="H86" s="312" t="s">
        <v>1259</v>
      </c>
      <c r="I86" s="312" t="s">
        <v>1243</v>
      </c>
      <c r="J86" s="312">
        <v>20</v>
      </c>
      <c r="K86" s="300"/>
    </row>
    <row r="87" s="1" customFormat="1" ht="15" customHeight="1">
      <c r="B87" s="311"/>
      <c r="C87" s="286" t="s">
        <v>1260</v>
      </c>
      <c r="D87" s="286"/>
      <c r="E87" s="286"/>
      <c r="F87" s="309" t="s">
        <v>1247</v>
      </c>
      <c r="G87" s="310"/>
      <c r="H87" s="286" t="s">
        <v>1261</v>
      </c>
      <c r="I87" s="286" t="s">
        <v>1243</v>
      </c>
      <c r="J87" s="286">
        <v>50</v>
      </c>
      <c r="K87" s="300"/>
    </row>
    <row r="88" s="1" customFormat="1" ht="15" customHeight="1">
      <c r="B88" s="311"/>
      <c r="C88" s="286" t="s">
        <v>1262</v>
      </c>
      <c r="D88" s="286"/>
      <c r="E88" s="286"/>
      <c r="F88" s="309" t="s">
        <v>1247</v>
      </c>
      <c r="G88" s="310"/>
      <c r="H88" s="286" t="s">
        <v>1263</v>
      </c>
      <c r="I88" s="286" t="s">
        <v>1243</v>
      </c>
      <c r="J88" s="286">
        <v>20</v>
      </c>
      <c r="K88" s="300"/>
    </row>
    <row r="89" s="1" customFormat="1" ht="15" customHeight="1">
      <c r="B89" s="311"/>
      <c r="C89" s="286" t="s">
        <v>1264</v>
      </c>
      <c r="D89" s="286"/>
      <c r="E89" s="286"/>
      <c r="F89" s="309" t="s">
        <v>1247</v>
      </c>
      <c r="G89" s="310"/>
      <c r="H89" s="286" t="s">
        <v>1265</v>
      </c>
      <c r="I89" s="286" t="s">
        <v>1243</v>
      </c>
      <c r="J89" s="286">
        <v>20</v>
      </c>
      <c r="K89" s="300"/>
    </row>
    <row r="90" s="1" customFormat="1" ht="15" customHeight="1">
      <c r="B90" s="311"/>
      <c r="C90" s="286" t="s">
        <v>1266</v>
      </c>
      <c r="D90" s="286"/>
      <c r="E90" s="286"/>
      <c r="F90" s="309" t="s">
        <v>1247</v>
      </c>
      <c r="G90" s="310"/>
      <c r="H90" s="286" t="s">
        <v>1267</v>
      </c>
      <c r="I90" s="286" t="s">
        <v>1243</v>
      </c>
      <c r="J90" s="286">
        <v>50</v>
      </c>
      <c r="K90" s="300"/>
    </row>
    <row r="91" s="1" customFormat="1" ht="15" customHeight="1">
      <c r="B91" s="311"/>
      <c r="C91" s="286" t="s">
        <v>1268</v>
      </c>
      <c r="D91" s="286"/>
      <c r="E91" s="286"/>
      <c r="F91" s="309" t="s">
        <v>1247</v>
      </c>
      <c r="G91" s="310"/>
      <c r="H91" s="286" t="s">
        <v>1268</v>
      </c>
      <c r="I91" s="286" t="s">
        <v>1243</v>
      </c>
      <c r="J91" s="286">
        <v>50</v>
      </c>
      <c r="K91" s="300"/>
    </row>
    <row r="92" s="1" customFormat="1" ht="15" customHeight="1">
      <c r="B92" s="311"/>
      <c r="C92" s="286" t="s">
        <v>1269</v>
      </c>
      <c r="D92" s="286"/>
      <c r="E92" s="286"/>
      <c r="F92" s="309" t="s">
        <v>1247</v>
      </c>
      <c r="G92" s="310"/>
      <c r="H92" s="286" t="s">
        <v>1270</v>
      </c>
      <c r="I92" s="286" t="s">
        <v>1243</v>
      </c>
      <c r="J92" s="286">
        <v>255</v>
      </c>
      <c r="K92" s="300"/>
    </row>
    <row r="93" s="1" customFormat="1" ht="15" customHeight="1">
      <c r="B93" s="311"/>
      <c r="C93" s="286" t="s">
        <v>1271</v>
      </c>
      <c r="D93" s="286"/>
      <c r="E93" s="286"/>
      <c r="F93" s="309" t="s">
        <v>1241</v>
      </c>
      <c r="G93" s="310"/>
      <c r="H93" s="286" t="s">
        <v>1272</v>
      </c>
      <c r="I93" s="286" t="s">
        <v>1273</v>
      </c>
      <c r="J93" s="286"/>
      <c r="K93" s="300"/>
    </row>
    <row r="94" s="1" customFormat="1" ht="15" customHeight="1">
      <c r="B94" s="311"/>
      <c r="C94" s="286" t="s">
        <v>1274</v>
      </c>
      <c r="D94" s="286"/>
      <c r="E94" s="286"/>
      <c r="F94" s="309" t="s">
        <v>1241</v>
      </c>
      <c r="G94" s="310"/>
      <c r="H94" s="286" t="s">
        <v>1275</v>
      </c>
      <c r="I94" s="286" t="s">
        <v>1276</v>
      </c>
      <c r="J94" s="286"/>
      <c r="K94" s="300"/>
    </row>
    <row r="95" s="1" customFormat="1" ht="15" customHeight="1">
      <c r="B95" s="311"/>
      <c r="C95" s="286" t="s">
        <v>1277</v>
      </c>
      <c r="D95" s="286"/>
      <c r="E95" s="286"/>
      <c r="F95" s="309" t="s">
        <v>1241</v>
      </c>
      <c r="G95" s="310"/>
      <c r="H95" s="286" t="s">
        <v>1277</v>
      </c>
      <c r="I95" s="286" t="s">
        <v>1276</v>
      </c>
      <c r="J95" s="286"/>
      <c r="K95" s="300"/>
    </row>
    <row r="96" s="1" customFormat="1" ht="15" customHeight="1">
      <c r="B96" s="311"/>
      <c r="C96" s="286" t="s">
        <v>38</v>
      </c>
      <c r="D96" s="286"/>
      <c r="E96" s="286"/>
      <c r="F96" s="309" t="s">
        <v>1241</v>
      </c>
      <c r="G96" s="310"/>
      <c r="H96" s="286" t="s">
        <v>1278</v>
      </c>
      <c r="I96" s="286" t="s">
        <v>1276</v>
      </c>
      <c r="J96" s="286"/>
      <c r="K96" s="300"/>
    </row>
    <row r="97" s="1" customFormat="1" ht="15" customHeight="1">
      <c r="B97" s="311"/>
      <c r="C97" s="286" t="s">
        <v>48</v>
      </c>
      <c r="D97" s="286"/>
      <c r="E97" s="286"/>
      <c r="F97" s="309" t="s">
        <v>1241</v>
      </c>
      <c r="G97" s="310"/>
      <c r="H97" s="286" t="s">
        <v>1279</v>
      </c>
      <c r="I97" s="286" t="s">
        <v>1276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1280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1235</v>
      </c>
      <c r="D103" s="301"/>
      <c r="E103" s="301"/>
      <c r="F103" s="301" t="s">
        <v>1236</v>
      </c>
      <c r="G103" s="302"/>
      <c r="H103" s="301" t="s">
        <v>54</v>
      </c>
      <c r="I103" s="301" t="s">
        <v>57</v>
      </c>
      <c r="J103" s="301" t="s">
        <v>1237</v>
      </c>
      <c r="K103" s="300"/>
    </row>
    <row r="104" s="1" customFormat="1" ht="17.25" customHeight="1">
      <c r="B104" s="298"/>
      <c r="C104" s="303" t="s">
        <v>1238</v>
      </c>
      <c r="D104" s="303"/>
      <c r="E104" s="303"/>
      <c r="F104" s="304" t="s">
        <v>1239</v>
      </c>
      <c r="G104" s="305"/>
      <c r="H104" s="303"/>
      <c r="I104" s="303"/>
      <c r="J104" s="303" t="s">
        <v>1240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53</v>
      </c>
      <c r="D106" s="308"/>
      <c r="E106" s="308"/>
      <c r="F106" s="309" t="s">
        <v>1241</v>
      </c>
      <c r="G106" s="286"/>
      <c r="H106" s="286" t="s">
        <v>1281</v>
      </c>
      <c r="I106" s="286" t="s">
        <v>1243</v>
      </c>
      <c r="J106" s="286">
        <v>20</v>
      </c>
      <c r="K106" s="300"/>
    </row>
    <row r="107" s="1" customFormat="1" ht="15" customHeight="1">
      <c r="B107" s="298"/>
      <c r="C107" s="286" t="s">
        <v>1244</v>
      </c>
      <c r="D107" s="286"/>
      <c r="E107" s="286"/>
      <c r="F107" s="309" t="s">
        <v>1241</v>
      </c>
      <c r="G107" s="286"/>
      <c r="H107" s="286" t="s">
        <v>1281</v>
      </c>
      <c r="I107" s="286" t="s">
        <v>1243</v>
      </c>
      <c r="J107" s="286">
        <v>120</v>
      </c>
      <c r="K107" s="300"/>
    </row>
    <row r="108" s="1" customFormat="1" ht="15" customHeight="1">
      <c r="B108" s="311"/>
      <c r="C108" s="286" t="s">
        <v>1246</v>
      </c>
      <c r="D108" s="286"/>
      <c r="E108" s="286"/>
      <c r="F108" s="309" t="s">
        <v>1247</v>
      </c>
      <c r="G108" s="286"/>
      <c r="H108" s="286" t="s">
        <v>1281</v>
      </c>
      <c r="I108" s="286" t="s">
        <v>1243</v>
      </c>
      <c r="J108" s="286">
        <v>50</v>
      </c>
      <c r="K108" s="300"/>
    </row>
    <row r="109" s="1" customFormat="1" ht="15" customHeight="1">
      <c r="B109" s="311"/>
      <c r="C109" s="286" t="s">
        <v>1249</v>
      </c>
      <c r="D109" s="286"/>
      <c r="E109" s="286"/>
      <c r="F109" s="309" t="s">
        <v>1241</v>
      </c>
      <c r="G109" s="286"/>
      <c r="H109" s="286" t="s">
        <v>1281</v>
      </c>
      <c r="I109" s="286" t="s">
        <v>1251</v>
      </c>
      <c r="J109" s="286"/>
      <c r="K109" s="300"/>
    </row>
    <row r="110" s="1" customFormat="1" ht="15" customHeight="1">
      <c r="B110" s="311"/>
      <c r="C110" s="286" t="s">
        <v>1260</v>
      </c>
      <c r="D110" s="286"/>
      <c r="E110" s="286"/>
      <c r="F110" s="309" t="s">
        <v>1247</v>
      </c>
      <c r="G110" s="286"/>
      <c r="H110" s="286" t="s">
        <v>1281</v>
      </c>
      <c r="I110" s="286" t="s">
        <v>1243</v>
      </c>
      <c r="J110" s="286">
        <v>50</v>
      </c>
      <c r="K110" s="300"/>
    </row>
    <row r="111" s="1" customFormat="1" ht="15" customHeight="1">
      <c r="B111" s="311"/>
      <c r="C111" s="286" t="s">
        <v>1268</v>
      </c>
      <c r="D111" s="286"/>
      <c r="E111" s="286"/>
      <c r="F111" s="309" t="s">
        <v>1247</v>
      </c>
      <c r="G111" s="286"/>
      <c r="H111" s="286" t="s">
        <v>1281</v>
      </c>
      <c r="I111" s="286" t="s">
        <v>1243</v>
      </c>
      <c r="J111" s="286">
        <v>50</v>
      </c>
      <c r="K111" s="300"/>
    </row>
    <row r="112" s="1" customFormat="1" ht="15" customHeight="1">
      <c r="B112" s="311"/>
      <c r="C112" s="286" t="s">
        <v>1266</v>
      </c>
      <c r="D112" s="286"/>
      <c r="E112" s="286"/>
      <c r="F112" s="309" t="s">
        <v>1247</v>
      </c>
      <c r="G112" s="286"/>
      <c r="H112" s="286" t="s">
        <v>1281</v>
      </c>
      <c r="I112" s="286" t="s">
        <v>1243</v>
      </c>
      <c r="J112" s="286">
        <v>50</v>
      </c>
      <c r="K112" s="300"/>
    </row>
    <row r="113" s="1" customFormat="1" ht="15" customHeight="1">
      <c r="B113" s="311"/>
      <c r="C113" s="286" t="s">
        <v>53</v>
      </c>
      <c r="D113" s="286"/>
      <c r="E113" s="286"/>
      <c r="F113" s="309" t="s">
        <v>1241</v>
      </c>
      <c r="G113" s="286"/>
      <c r="H113" s="286" t="s">
        <v>1282</v>
      </c>
      <c r="I113" s="286" t="s">
        <v>1243</v>
      </c>
      <c r="J113" s="286">
        <v>20</v>
      </c>
      <c r="K113" s="300"/>
    </row>
    <row r="114" s="1" customFormat="1" ht="15" customHeight="1">
      <c r="B114" s="311"/>
      <c r="C114" s="286" t="s">
        <v>1283</v>
      </c>
      <c r="D114" s="286"/>
      <c r="E114" s="286"/>
      <c r="F114" s="309" t="s">
        <v>1241</v>
      </c>
      <c r="G114" s="286"/>
      <c r="H114" s="286" t="s">
        <v>1284</v>
      </c>
      <c r="I114" s="286" t="s">
        <v>1243</v>
      </c>
      <c r="J114" s="286">
        <v>120</v>
      </c>
      <c r="K114" s="300"/>
    </row>
    <row r="115" s="1" customFormat="1" ht="15" customHeight="1">
      <c r="B115" s="311"/>
      <c r="C115" s="286" t="s">
        <v>38</v>
      </c>
      <c r="D115" s="286"/>
      <c r="E115" s="286"/>
      <c r="F115" s="309" t="s">
        <v>1241</v>
      </c>
      <c r="G115" s="286"/>
      <c r="H115" s="286" t="s">
        <v>1285</v>
      </c>
      <c r="I115" s="286" t="s">
        <v>1276</v>
      </c>
      <c r="J115" s="286"/>
      <c r="K115" s="300"/>
    </row>
    <row r="116" s="1" customFormat="1" ht="15" customHeight="1">
      <c r="B116" s="311"/>
      <c r="C116" s="286" t="s">
        <v>48</v>
      </c>
      <c r="D116" s="286"/>
      <c r="E116" s="286"/>
      <c r="F116" s="309" t="s">
        <v>1241</v>
      </c>
      <c r="G116" s="286"/>
      <c r="H116" s="286" t="s">
        <v>1286</v>
      </c>
      <c r="I116" s="286" t="s">
        <v>1276</v>
      </c>
      <c r="J116" s="286"/>
      <c r="K116" s="300"/>
    </row>
    <row r="117" s="1" customFormat="1" ht="15" customHeight="1">
      <c r="B117" s="311"/>
      <c r="C117" s="286" t="s">
        <v>57</v>
      </c>
      <c r="D117" s="286"/>
      <c r="E117" s="286"/>
      <c r="F117" s="309" t="s">
        <v>1241</v>
      </c>
      <c r="G117" s="286"/>
      <c r="H117" s="286" t="s">
        <v>1287</v>
      </c>
      <c r="I117" s="286" t="s">
        <v>1288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1289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1235</v>
      </c>
      <c r="D123" s="301"/>
      <c r="E123" s="301"/>
      <c r="F123" s="301" t="s">
        <v>1236</v>
      </c>
      <c r="G123" s="302"/>
      <c r="H123" s="301" t="s">
        <v>54</v>
      </c>
      <c r="I123" s="301" t="s">
        <v>57</v>
      </c>
      <c r="J123" s="301" t="s">
        <v>1237</v>
      </c>
      <c r="K123" s="330"/>
    </row>
    <row r="124" s="1" customFormat="1" ht="17.25" customHeight="1">
      <c r="B124" s="329"/>
      <c r="C124" s="303" t="s">
        <v>1238</v>
      </c>
      <c r="D124" s="303"/>
      <c r="E124" s="303"/>
      <c r="F124" s="304" t="s">
        <v>1239</v>
      </c>
      <c r="G124" s="305"/>
      <c r="H124" s="303"/>
      <c r="I124" s="303"/>
      <c r="J124" s="303" t="s">
        <v>1240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1244</v>
      </c>
      <c r="D126" s="308"/>
      <c r="E126" s="308"/>
      <c r="F126" s="309" t="s">
        <v>1241</v>
      </c>
      <c r="G126" s="286"/>
      <c r="H126" s="286" t="s">
        <v>1281</v>
      </c>
      <c r="I126" s="286" t="s">
        <v>1243</v>
      </c>
      <c r="J126" s="286">
        <v>120</v>
      </c>
      <c r="K126" s="334"/>
    </row>
    <row r="127" s="1" customFormat="1" ht="15" customHeight="1">
      <c r="B127" s="331"/>
      <c r="C127" s="286" t="s">
        <v>1290</v>
      </c>
      <c r="D127" s="286"/>
      <c r="E127" s="286"/>
      <c r="F127" s="309" t="s">
        <v>1241</v>
      </c>
      <c r="G127" s="286"/>
      <c r="H127" s="286" t="s">
        <v>1291</v>
      </c>
      <c r="I127" s="286" t="s">
        <v>1243</v>
      </c>
      <c r="J127" s="286" t="s">
        <v>1292</v>
      </c>
      <c r="K127" s="334"/>
    </row>
    <row r="128" s="1" customFormat="1" ht="15" customHeight="1">
      <c r="B128" s="331"/>
      <c r="C128" s="286" t="s">
        <v>96</v>
      </c>
      <c r="D128" s="286"/>
      <c r="E128" s="286"/>
      <c r="F128" s="309" t="s">
        <v>1241</v>
      </c>
      <c r="G128" s="286"/>
      <c r="H128" s="286" t="s">
        <v>1293</v>
      </c>
      <c r="I128" s="286" t="s">
        <v>1243</v>
      </c>
      <c r="J128" s="286" t="s">
        <v>1292</v>
      </c>
      <c r="K128" s="334"/>
    </row>
    <row r="129" s="1" customFormat="1" ht="15" customHeight="1">
      <c r="B129" s="331"/>
      <c r="C129" s="286" t="s">
        <v>1252</v>
      </c>
      <c r="D129" s="286"/>
      <c r="E129" s="286"/>
      <c r="F129" s="309" t="s">
        <v>1247</v>
      </c>
      <c r="G129" s="286"/>
      <c r="H129" s="286" t="s">
        <v>1253</v>
      </c>
      <c r="I129" s="286" t="s">
        <v>1243</v>
      </c>
      <c r="J129" s="286">
        <v>15</v>
      </c>
      <c r="K129" s="334"/>
    </row>
    <row r="130" s="1" customFormat="1" ht="15" customHeight="1">
      <c r="B130" s="331"/>
      <c r="C130" s="312" t="s">
        <v>1254</v>
      </c>
      <c r="D130" s="312"/>
      <c r="E130" s="312"/>
      <c r="F130" s="313" t="s">
        <v>1247</v>
      </c>
      <c r="G130" s="312"/>
      <c r="H130" s="312" t="s">
        <v>1255</v>
      </c>
      <c r="I130" s="312" t="s">
        <v>1243</v>
      </c>
      <c r="J130" s="312">
        <v>15</v>
      </c>
      <c r="K130" s="334"/>
    </row>
    <row r="131" s="1" customFormat="1" ht="15" customHeight="1">
      <c r="B131" s="331"/>
      <c r="C131" s="312" t="s">
        <v>1256</v>
      </c>
      <c r="D131" s="312"/>
      <c r="E131" s="312"/>
      <c r="F131" s="313" t="s">
        <v>1247</v>
      </c>
      <c r="G131" s="312"/>
      <c r="H131" s="312" t="s">
        <v>1257</v>
      </c>
      <c r="I131" s="312" t="s">
        <v>1243</v>
      </c>
      <c r="J131" s="312">
        <v>20</v>
      </c>
      <c r="K131" s="334"/>
    </row>
    <row r="132" s="1" customFormat="1" ht="15" customHeight="1">
      <c r="B132" s="331"/>
      <c r="C132" s="312" t="s">
        <v>1258</v>
      </c>
      <c r="D132" s="312"/>
      <c r="E132" s="312"/>
      <c r="F132" s="313" t="s">
        <v>1247</v>
      </c>
      <c r="G132" s="312"/>
      <c r="H132" s="312" t="s">
        <v>1259</v>
      </c>
      <c r="I132" s="312" t="s">
        <v>1243</v>
      </c>
      <c r="J132" s="312">
        <v>20</v>
      </c>
      <c r="K132" s="334"/>
    </row>
    <row r="133" s="1" customFormat="1" ht="15" customHeight="1">
      <c r="B133" s="331"/>
      <c r="C133" s="286" t="s">
        <v>1246</v>
      </c>
      <c r="D133" s="286"/>
      <c r="E133" s="286"/>
      <c r="F133" s="309" t="s">
        <v>1247</v>
      </c>
      <c r="G133" s="286"/>
      <c r="H133" s="286" t="s">
        <v>1281</v>
      </c>
      <c r="I133" s="286" t="s">
        <v>1243</v>
      </c>
      <c r="J133" s="286">
        <v>50</v>
      </c>
      <c r="K133" s="334"/>
    </row>
    <row r="134" s="1" customFormat="1" ht="15" customHeight="1">
      <c r="B134" s="331"/>
      <c r="C134" s="286" t="s">
        <v>1260</v>
      </c>
      <c r="D134" s="286"/>
      <c r="E134" s="286"/>
      <c r="F134" s="309" t="s">
        <v>1247</v>
      </c>
      <c r="G134" s="286"/>
      <c r="H134" s="286" t="s">
        <v>1281</v>
      </c>
      <c r="I134" s="286" t="s">
        <v>1243</v>
      </c>
      <c r="J134" s="286">
        <v>50</v>
      </c>
      <c r="K134" s="334"/>
    </row>
    <row r="135" s="1" customFormat="1" ht="15" customHeight="1">
      <c r="B135" s="331"/>
      <c r="C135" s="286" t="s">
        <v>1266</v>
      </c>
      <c r="D135" s="286"/>
      <c r="E135" s="286"/>
      <c r="F135" s="309" t="s">
        <v>1247</v>
      </c>
      <c r="G135" s="286"/>
      <c r="H135" s="286" t="s">
        <v>1281</v>
      </c>
      <c r="I135" s="286" t="s">
        <v>1243</v>
      </c>
      <c r="J135" s="286">
        <v>50</v>
      </c>
      <c r="K135" s="334"/>
    </row>
    <row r="136" s="1" customFormat="1" ht="15" customHeight="1">
      <c r="B136" s="331"/>
      <c r="C136" s="286" t="s">
        <v>1268</v>
      </c>
      <c r="D136" s="286"/>
      <c r="E136" s="286"/>
      <c r="F136" s="309" t="s">
        <v>1247</v>
      </c>
      <c r="G136" s="286"/>
      <c r="H136" s="286" t="s">
        <v>1281</v>
      </c>
      <c r="I136" s="286" t="s">
        <v>1243</v>
      </c>
      <c r="J136" s="286">
        <v>50</v>
      </c>
      <c r="K136" s="334"/>
    </row>
    <row r="137" s="1" customFormat="1" ht="15" customHeight="1">
      <c r="B137" s="331"/>
      <c r="C137" s="286" t="s">
        <v>1269</v>
      </c>
      <c r="D137" s="286"/>
      <c r="E137" s="286"/>
      <c r="F137" s="309" t="s">
        <v>1247</v>
      </c>
      <c r="G137" s="286"/>
      <c r="H137" s="286" t="s">
        <v>1294</v>
      </c>
      <c r="I137" s="286" t="s">
        <v>1243</v>
      </c>
      <c r="J137" s="286">
        <v>255</v>
      </c>
      <c r="K137" s="334"/>
    </row>
    <row r="138" s="1" customFormat="1" ht="15" customHeight="1">
      <c r="B138" s="331"/>
      <c r="C138" s="286" t="s">
        <v>1271</v>
      </c>
      <c r="D138" s="286"/>
      <c r="E138" s="286"/>
      <c r="F138" s="309" t="s">
        <v>1241</v>
      </c>
      <c r="G138" s="286"/>
      <c r="H138" s="286" t="s">
        <v>1295</v>
      </c>
      <c r="I138" s="286" t="s">
        <v>1273</v>
      </c>
      <c r="J138" s="286"/>
      <c r="K138" s="334"/>
    </row>
    <row r="139" s="1" customFormat="1" ht="15" customHeight="1">
      <c r="B139" s="331"/>
      <c r="C139" s="286" t="s">
        <v>1274</v>
      </c>
      <c r="D139" s="286"/>
      <c r="E139" s="286"/>
      <c r="F139" s="309" t="s">
        <v>1241</v>
      </c>
      <c r="G139" s="286"/>
      <c r="H139" s="286" t="s">
        <v>1296</v>
      </c>
      <c r="I139" s="286" t="s">
        <v>1276</v>
      </c>
      <c r="J139" s="286"/>
      <c r="K139" s="334"/>
    </row>
    <row r="140" s="1" customFormat="1" ht="15" customHeight="1">
      <c r="B140" s="331"/>
      <c r="C140" s="286" t="s">
        <v>1277</v>
      </c>
      <c r="D140" s="286"/>
      <c r="E140" s="286"/>
      <c r="F140" s="309" t="s">
        <v>1241</v>
      </c>
      <c r="G140" s="286"/>
      <c r="H140" s="286" t="s">
        <v>1277</v>
      </c>
      <c r="I140" s="286" t="s">
        <v>1276</v>
      </c>
      <c r="J140" s="286"/>
      <c r="K140" s="334"/>
    </row>
    <row r="141" s="1" customFormat="1" ht="15" customHeight="1">
      <c r="B141" s="331"/>
      <c r="C141" s="286" t="s">
        <v>38</v>
      </c>
      <c r="D141" s="286"/>
      <c r="E141" s="286"/>
      <c r="F141" s="309" t="s">
        <v>1241</v>
      </c>
      <c r="G141" s="286"/>
      <c r="H141" s="286" t="s">
        <v>1297</v>
      </c>
      <c r="I141" s="286" t="s">
        <v>1276</v>
      </c>
      <c r="J141" s="286"/>
      <c r="K141" s="334"/>
    </row>
    <row r="142" s="1" customFormat="1" ht="15" customHeight="1">
      <c r="B142" s="331"/>
      <c r="C142" s="286" t="s">
        <v>1298</v>
      </c>
      <c r="D142" s="286"/>
      <c r="E142" s="286"/>
      <c r="F142" s="309" t="s">
        <v>1241</v>
      </c>
      <c r="G142" s="286"/>
      <c r="H142" s="286" t="s">
        <v>1299</v>
      </c>
      <c r="I142" s="286" t="s">
        <v>1276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1300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1235</v>
      </c>
      <c r="D148" s="301"/>
      <c r="E148" s="301"/>
      <c r="F148" s="301" t="s">
        <v>1236</v>
      </c>
      <c r="G148" s="302"/>
      <c r="H148" s="301" t="s">
        <v>54</v>
      </c>
      <c r="I148" s="301" t="s">
        <v>57</v>
      </c>
      <c r="J148" s="301" t="s">
        <v>1237</v>
      </c>
      <c r="K148" s="300"/>
    </row>
    <row r="149" s="1" customFormat="1" ht="17.25" customHeight="1">
      <c r="B149" s="298"/>
      <c r="C149" s="303" t="s">
        <v>1238</v>
      </c>
      <c r="D149" s="303"/>
      <c r="E149" s="303"/>
      <c r="F149" s="304" t="s">
        <v>1239</v>
      </c>
      <c r="G149" s="305"/>
      <c r="H149" s="303"/>
      <c r="I149" s="303"/>
      <c r="J149" s="303" t="s">
        <v>1240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1244</v>
      </c>
      <c r="D151" s="286"/>
      <c r="E151" s="286"/>
      <c r="F151" s="339" t="s">
        <v>1241</v>
      </c>
      <c r="G151" s="286"/>
      <c r="H151" s="338" t="s">
        <v>1281</v>
      </c>
      <c r="I151" s="338" t="s">
        <v>1243</v>
      </c>
      <c r="J151" s="338">
        <v>120</v>
      </c>
      <c r="K151" s="334"/>
    </row>
    <row r="152" s="1" customFormat="1" ht="15" customHeight="1">
      <c r="B152" s="311"/>
      <c r="C152" s="338" t="s">
        <v>1290</v>
      </c>
      <c r="D152" s="286"/>
      <c r="E152" s="286"/>
      <c r="F152" s="339" t="s">
        <v>1241</v>
      </c>
      <c r="G152" s="286"/>
      <c r="H152" s="338" t="s">
        <v>1301</v>
      </c>
      <c r="I152" s="338" t="s">
        <v>1243</v>
      </c>
      <c r="J152" s="338" t="s">
        <v>1292</v>
      </c>
      <c r="K152" s="334"/>
    </row>
    <row r="153" s="1" customFormat="1" ht="15" customHeight="1">
      <c r="B153" s="311"/>
      <c r="C153" s="338" t="s">
        <v>96</v>
      </c>
      <c r="D153" s="286"/>
      <c r="E153" s="286"/>
      <c r="F153" s="339" t="s">
        <v>1241</v>
      </c>
      <c r="G153" s="286"/>
      <c r="H153" s="338" t="s">
        <v>1302</v>
      </c>
      <c r="I153" s="338" t="s">
        <v>1243</v>
      </c>
      <c r="J153" s="338" t="s">
        <v>1292</v>
      </c>
      <c r="K153" s="334"/>
    </row>
    <row r="154" s="1" customFormat="1" ht="15" customHeight="1">
      <c r="B154" s="311"/>
      <c r="C154" s="338" t="s">
        <v>1246</v>
      </c>
      <c r="D154" s="286"/>
      <c r="E154" s="286"/>
      <c r="F154" s="339" t="s">
        <v>1247</v>
      </c>
      <c r="G154" s="286"/>
      <c r="H154" s="338" t="s">
        <v>1281</v>
      </c>
      <c r="I154" s="338" t="s">
        <v>1243</v>
      </c>
      <c r="J154" s="338">
        <v>50</v>
      </c>
      <c r="K154" s="334"/>
    </row>
    <row r="155" s="1" customFormat="1" ht="15" customHeight="1">
      <c r="B155" s="311"/>
      <c r="C155" s="338" t="s">
        <v>1249</v>
      </c>
      <c r="D155" s="286"/>
      <c r="E155" s="286"/>
      <c r="F155" s="339" t="s">
        <v>1241</v>
      </c>
      <c r="G155" s="286"/>
      <c r="H155" s="338" t="s">
        <v>1281</v>
      </c>
      <c r="I155" s="338" t="s">
        <v>1251</v>
      </c>
      <c r="J155" s="338"/>
      <c r="K155" s="334"/>
    </row>
    <row r="156" s="1" customFormat="1" ht="15" customHeight="1">
      <c r="B156" s="311"/>
      <c r="C156" s="338" t="s">
        <v>1260</v>
      </c>
      <c r="D156" s="286"/>
      <c r="E156" s="286"/>
      <c r="F156" s="339" t="s">
        <v>1247</v>
      </c>
      <c r="G156" s="286"/>
      <c r="H156" s="338" t="s">
        <v>1281</v>
      </c>
      <c r="I156" s="338" t="s">
        <v>1243</v>
      </c>
      <c r="J156" s="338">
        <v>50</v>
      </c>
      <c r="K156" s="334"/>
    </row>
    <row r="157" s="1" customFormat="1" ht="15" customHeight="1">
      <c r="B157" s="311"/>
      <c r="C157" s="338" t="s">
        <v>1268</v>
      </c>
      <c r="D157" s="286"/>
      <c r="E157" s="286"/>
      <c r="F157" s="339" t="s">
        <v>1247</v>
      </c>
      <c r="G157" s="286"/>
      <c r="H157" s="338" t="s">
        <v>1281</v>
      </c>
      <c r="I157" s="338" t="s">
        <v>1243</v>
      </c>
      <c r="J157" s="338">
        <v>50</v>
      </c>
      <c r="K157" s="334"/>
    </row>
    <row r="158" s="1" customFormat="1" ht="15" customHeight="1">
      <c r="B158" s="311"/>
      <c r="C158" s="338" t="s">
        <v>1266</v>
      </c>
      <c r="D158" s="286"/>
      <c r="E158" s="286"/>
      <c r="F158" s="339" t="s">
        <v>1247</v>
      </c>
      <c r="G158" s="286"/>
      <c r="H158" s="338" t="s">
        <v>1281</v>
      </c>
      <c r="I158" s="338" t="s">
        <v>1243</v>
      </c>
      <c r="J158" s="338">
        <v>50</v>
      </c>
      <c r="K158" s="334"/>
    </row>
    <row r="159" s="1" customFormat="1" ht="15" customHeight="1">
      <c r="B159" s="311"/>
      <c r="C159" s="338" t="s">
        <v>111</v>
      </c>
      <c r="D159" s="286"/>
      <c r="E159" s="286"/>
      <c r="F159" s="339" t="s">
        <v>1241</v>
      </c>
      <c r="G159" s="286"/>
      <c r="H159" s="338" t="s">
        <v>1303</v>
      </c>
      <c r="I159" s="338" t="s">
        <v>1243</v>
      </c>
      <c r="J159" s="338" t="s">
        <v>1304</v>
      </c>
      <c r="K159" s="334"/>
    </row>
    <row r="160" s="1" customFormat="1" ht="15" customHeight="1">
      <c r="B160" s="311"/>
      <c r="C160" s="338" t="s">
        <v>1305</v>
      </c>
      <c r="D160" s="286"/>
      <c r="E160" s="286"/>
      <c r="F160" s="339" t="s">
        <v>1241</v>
      </c>
      <c r="G160" s="286"/>
      <c r="H160" s="338" t="s">
        <v>1306</v>
      </c>
      <c r="I160" s="338" t="s">
        <v>1276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1307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1235</v>
      </c>
      <c r="D166" s="301"/>
      <c r="E166" s="301"/>
      <c r="F166" s="301" t="s">
        <v>1236</v>
      </c>
      <c r="G166" s="343"/>
      <c r="H166" s="344" t="s">
        <v>54</v>
      </c>
      <c r="I166" s="344" t="s">
        <v>57</v>
      </c>
      <c r="J166" s="301" t="s">
        <v>1237</v>
      </c>
      <c r="K166" s="278"/>
    </row>
    <row r="167" s="1" customFormat="1" ht="17.25" customHeight="1">
      <c r="B167" s="279"/>
      <c r="C167" s="303" t="s">
        <v>1238</v>
      </c>
      <c r="D167" s="303"/>
      <c r="E167" s="303"/>
      <c r="F167" s="304" t="s">
        <v>1239</v>
      </c>
      <c r="G167" s="345"/>
      <c r="H167" s="346"/>
      <c r="I167" s="346"/>
      <c r="J167" s="303" t="s">
        <v>1240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1244</v>
      </c>
      <c r="D169" s="286"/>
      <c r="E169" s="286"/>
      <c r="F169" s="309" t="s">
        <v>1241</v>
      </c>
      <c r="G169" s="286"/>
      <c r="H169" s="286" t="s">
        <v>1281</v>
      </c>
      <c r="I169" s="286" t="s">
        <v>1243</v>
      </c>
      <c r="J169" s="286">
        <v>120</v>
      </c>
      <c r="K169" s="334"/>
    </row>
    <row r="170" s="1" customFormat="1" ht="15" customHeight="1">
      <c r="B170" s="311"/>
      <c r="C170" s="286" t="s">
        <v>1290</v>
      </c>
      <c r="D170" s="286"/>
      <c r="E170" s="286"/>
      <c r="F170" s="309" t="s">
        <v>1241</v>
      </c>
      <c r="G170" s="286"/>
      <c r="H170" s="286" t="s">
        <v>1291</v>
      </c>
      <c r="I170" s="286" t="s">
        <v>1243</v>
      </c>
      <c r="J170" s="286" t="s">
        <v>1292</v>
      </c>
      <c r="K170" s="334"/>
    </row>
    <row r="171" s="1" customFormat="1" ht="15" customHeight="1">
      <c r="B171" s="311"/>
      <c r="C171" s="286" t="s">
        <v>96</v>
      </c>
      <c r="D171" s="286"/>
      <c r="E171" s="286"/>
      <c r="F171" s="309" t="s">
        <v>1241</v>
      </c>
      <c r="G171" s="286"/>
      <c r="H171" s="286" t="s">
        <v>1308</v>
      </c>
      <c r="I171" s="286" t="s">
        <v>1243</v>
      </c>
      <c r="J171" s="286" t="s">
        <v>1292</v>
      </c>
      <c r="K171" s="334"/>
    </row>
    <row r="172" s="1" customFormat="1" ht="15" customHeight="1">
      <c r="B172" s="311"/>
      <c r="C172" s="286" t="s">
        <v>1246</v>
      </c>
      <c r="D172" s="286"/>
      <c r="E172" s="286"/>
      <c r="F172" s="309" t="s">
        <v>1247</v>
      </c>
      <c r="G172" s="286"/>
      <c r="H172" s="286" t="s">
        <v>1308</v>
      </c>
      <c r="I172" s="286" t="s">
        <v>1243</v>
      </c>
      <c r="J172" s="286">
        <v>50</v>
      </c>
      <c r="K172" s="334"/>
    </row>
    <row r="173" s="1" customFormat="1" ht="15" customHeight="1">
      <c r="B173" s="311"/>
      <c r="C173" s="286" t="s">
        <v>1249</v>
      </c>
      <c r="D173" s="286"/>
      <c r="E173" s="286"/>
      <c r="F173" s="309" t="s">
        <v>1241</v>
      </c>
      <c r="G173" s="286"/>
      <c r="H173" s="286" t="s">
        <v>1308</v>
      </c>
      <c r="I173" s="286" t="s">
        <v>1251</v>
      </c>
      <c r="J173" s="286"/>
      <c r="K173" s="334"/>
    </row>
    <row r="174" s="1" customFormat="1" ht="15" customHeight="1">
      <c r="B174" s="311"/>
      <c r="C174" s="286" t="s">
        <v>1260</v>
      </c>
      <c r="D174" s="286"/>
      <c r="E174" s="286"/>
      <c r="F174" s="309" t="s">
        <v>1247</v>
      </c>
      <c r="G174" s="286"/>
      <c r="H174" s="286" t="s">
        <v>1308</v>
      </c>
      <c r="I174" s="286" t="s">
        <v>1243</v>
      </c>
      <c r="J174" s="286">
        <v>50</v>
      </c>
      <c r="K174" s="334"/>
    </row>
    <row r="175" s="1" customFormat="1" ht="15" customHeight="1">
      <c r="B175" s="311"/>
      <c r="C175" s="286" t="s">
        <v>1268</v>
      </c>
      <c r="D175" s="286"/>
      <c r="E175" s="286"/>
      <c r="F175" s="309" t="s">
        <v>1247</v>
      </c>
      <c r="G175" s="286"/>
      <c r="H175" s="286" t="s">
        <v>1308</v>
      </c>
      <c r="I175" s="286" t="s">
        <v>1243</v>
      </c>
      <c r="J175" s="286">
        <v>50</v>
      </c>
      <c r="K175" s="334"/>
    </row>
    <row r="176" s="1" customFormat="1" ht="15" customHeight="1">
      <c r="B176" s="311"/>
      <c r="C176" s="286" t="s">
        <v>1266</v>
      </c>
      <c r="D176" s="286"/>
      <c r="E176" s="286"/>
      <c r="F176" s="309" t="s">
        <v>1247</v>
      </c>
      <c r="G176" s="286"/>
      <c r="H176" s="286" t="s">
        <v>1308</v>
      </c>
      <c r="I176" s="286" t="s">
        <v>1243</v>
      </c>
      <c r="J176" s="286">
        <v>50</v>
      </c>
      <c r="K176" s="334"/>
    </row>
    <row r="177" s="1" customFormat="1" ht="15" customHeight="1">
      <c r="B177" s="311"/>
      <c r="C177" s="286" t="s">
        <v>124</v>
      </c>
      <c r="D177" s="286"/>
      <c r="E177" s="286"/>
      <c r="F177" s="309" t="s">
        <v>1241</v>
      </c>
      <c r="G177" s="286"/>
      <c r="H177" s="286" t="s">
        <v>1309</v>
      </c>
      <c r="I177" s="286" t="s">
        <v>1310</v>
      </c>
      <c r="J177" s="286"/>
      <c r="K177" s="334"/>
    </row>
    <row r="178" s="1" customFormat="1" ht="15" customHeight="1">
      <c r="B178" s="311"/>
      <c r="C178" s="286" t="s">
        <v>57</v>
      </c>
      <c r="D178" s="286"/>
      <c r="E178" s="286"/>
      <c r="F178" s="309" t="s">
        <v>1241</v>
      </c>
      <c r="G178" s="286"/>
      <c r="H178" s="286" t="s">
        <v>1311</v>
      </c>
      <c r="I178" s="286" t="s">
        <v>1312</v>
      </c>
      <c r="J178" s="286">
        <v>1</v>
      </c>
      <c r="K178" s="334"/>
    </row>
    <row r="179" s="1" customFormat="1" ht="15" customHeight="1">
      <c r="B179" s="311"/>
      <c r="C179" s="286" t="s">
        <v>53</v>
      </c>
      <c r="D179" s="286"/>
      <c r="E179" s="286"/>
      <c r="F179" s="309" t="s">
        <v>1241</v>
      </c>
      <c r="G179" s="286"/>
      <c r="H179" s="286" t="s">
        <v>1313</v>
      </c>
      <c r="I179" s="286" t="s">
        <v>1243</v>
      </c>
      <c r="J179" s="286">
        <v>20</v>
      </c>
      <c r="K179" s="334"/>
    </row>
    <row r="180" s="1" customFormat="1" ht="15" customHeight="1">
      <c r="B180" s="311"/>
      <c r="C180" s="286" t="s">
        <v>54</v>
      </c>
      <c r="D180" s="286"/>
      <c r="E180" s="286"/>
      <c r="F180" s="309" t="s">
        <v>1241</v>
      </c>
      <c r="G180" s="286"/>
      <c r="H180" s="286" t="s">
        <v>1314</v>
      </c>
      <c r="I180" s="286" t="s">
        <v>1243</v>
      </c>
      <c r="J180" s="286">
        <v>255</v>
      </c>
      <c r="K180" s="334"/>
    </row>
    <row r="181" s="1" customFormat="1" ht="15" customHeight="1">
      <c r="B181" s="311"/>
      <c r="C181" s="286" t="s">
        <v>125</v>
      </c>
      <c r="D181" s="286"/>
      <c r="E181" s="286"/>
      <c r="F181" s="309" t="s">
        <v>1241</v>
      </c>
      <c r="G181" s="286"/>
      <c r="H181" s="286" t="s">
        <v>1205</v>
      </c>
      <c r="I181" s="286" t="s">
        <v>1243</v>
      </c>
      <c r="J181" s="286">
        <v>10</v>
      </c>
      <c r="K181" s="334"/>
    </row>
    <row r="182" s="1" customFormat="1" ht="15" customHeight="1">
      <c r="B182" s="311"/>
      <c r="C182" s="286" t="s">
        <v>126</v>
      </c>
      <c r="D182" s="286"/>
      <c r="E182" s="286"/>
      <c r="F182" s="309" t="s">
        <v>1241</v>
      </c>
      <c r="G182" s="286"/>
      <c r="H182" s="286" t="s">
        <v>1315</v>
      </c>
      <c r="I182" s="286" t="s">
        <v>1276</v>
      </c>
      <c r="J182" s="286"/>
      <c r="K182" s="334"/>
    </row>
    <row r="183" s="1" customFormat="1" ht="15" customHeight="1">
      <c r="B183" s="311"/>
      <c r="C183" s="286" t="s">
        <v>1316</v>
      </c>
      <c r="D183" s="286"/>
      <c r="E183" s="286"/>
      <c r="F183" s="309" t="s">
        <v>1241</v>
      </c>
      <c r="G183" s="286"/>
      <c r="H183" s="286" t="s">
        <v>1317</v>
      </c>
      <c r="I183" s="286" t="s">
        <v>1276</v>
      </c>
      <c r="J183" s="286"/>
      <c r="K183" s="334"/>
    </row>
    <row r="184" s="1" customFormat="1" ht="15" customHeight="1">
      <c r="B184" s="311"/>
      <c r="C184" s="286" t="s">
        <v>1305</v>
      </c>
      <c r="D184" s="286"/>
      <c r="E184" s="286"/>
      <c r="F184" s="309" t="s">
        <v>1241</v>
      </c>
      <c r="G184" s="286"/>
      <c r="H184" s="286" t="s">
        <v>1318</v>
      </c>
      <c r="I184" s="286" t="s">
        <v>1276</v>
      </c>
      <c r="J184" s="286"/>
      <c r="K184" s="334"/>
    </row>
    <row r="185" s="1" customFormat="1" ht="15" customHeight="1">
      <c r="B185" s="311"/>
      <c r="C185" s="286" t="s">
        <v>128</v>
      </c>
      <c r="D185" s="286"/>
      <c r="E185" s="286"/>
      <c r="F185" s="309" t="s">
        <v>1247</v>
      </c>
      <c r="G185" s="286"/>
      <c r="H185" s="286" t="s">
        <v>1319</v>
      </c>
      <c r="I185" s="286" t="s">
        <v>1243</v>
      </c>
      <c r="J185" s="286">
        <v>50</v>
      </c>
      <c r="K185" s="334"/>
    </row>
    <row r="186" s="1" customFormat="1" ht="15" customHeight="1">
      <c r="B186" s="311"/>
      <c r="C186" s="286" t="s">
        <v>1320</v>
      </c>
      <c r="D186" s="286"/>
      <c r="E186" s="286"/>
      <c r="F186" s="309" t="s">
        <v>1247</v>
      </c>
      <c r="G186" s="286"/>
      <c r="H186" s="286" t="s">
        <v>1321</v>
      </c>
      <c r="I186" s="286" t="s">
        <v>1322</v>
      </c>
      <c r="J186" s="286"/>
      <c r="K186" s="334"/>
    </row>
    <row r="187" s="1" customFormat="1" ht="15" customHeight="1">
      <c r="B187" s="311"/>
      <c r="C187" s="286" t="s">
        <v>1323</v>
      </c>
      <c r="D187" s="286"/>
      <c r="E187" s="286"/>
      <c r="F187" s="309" t="s">
        <v>1247</v>
      </c>
      <c r="G187" s="286"/>
      <c r="H187" s="286" t="s">
        <v>1324</v>
      </c>
      <c r="I187" s="286" t="s">
        <v>1322</v>
      </c>
      <c r="J187" s="286"/>
      <c r="K187" s="334"/>
    </row>
    <row r="188" s="1" customFormat="1" ht="15" customHeight="1">
      <c r="B188" s="311"/>
      <c r="C188" s="286" t="s">
        <v>1325</v>
      </c>
      <c r="D188" s="286"/>
      <c r="E188" s="286"/>
      <c r="F188" s="309" t="s">
        <v>1247</v>
      </c>
      <c r="G188" s="286"/>
      <c r="H188" s="286" t="s">
        <v>1326</v>
      </c>
      <c r="I188" s="286" t="s">
        <v>1322</v>
      </c>
      <c r="J188" s="286"/>
      <c r="K188" s="334"/>
    </row>
    <row r="189" s="1" customFormat="1" ht="15" customHeight="1">
      <c r="B189" s="311"/>
      <c r="C189" s="347" t="s">
        <v>1327</v>
      </c>
      <c r="D189" s="286"/>
      <c r="E189" s="286"/>
      <c r="F189" s="309" t="s">
        <v>1247</v>
      </c>
      <c r="G189" s="286"/>
      <c r="H189" s="286" t="s">
        <v>1328</v>
      </c>
      <c r="I189" s="286" t="s">
        <v>1329</v>
      </c>
      <c r="J189" s="348" t="s">
        <v>1330</v>
      </c>
      <c r="K189" s="334"/>
    </row>
    <row r="190" s="16" customFormat="1" ht="15" customHeight="1">
      <c r="B190" s="349"/>
      <c r="C190" s="350" t="s">
        <v>1331</v>
      </c>
      <c r="D190" s="351"/>
      <c r="E190" s="351"/>
      <c r="F190" s="352" t="s">
        <v>1247</v>
      </c>
      <c r="G190" s="351"/>
      <c r="H190" s="351" t="s">
        <v>1332</v>
      </c>
      <c r="I190" s="351" t="s">
        <v>1329</v>
      </c>
      <c r="J190" s="353" t="s">
        <v>1330</v>
      </c>
      <c r="K190" s="354"/>
    </row>
    <row r="191" s="1" customFormat="1" ht="15" customHeight="1">
      <c r="B191" s="311"/>
      <c r="C191" s="347" t="s">
        <v>42</v>
      </c>
      <c r="D191" s="286"/>
      <c r="E191" s="286"/>
      <c r="F191" s="309" t="s">
        <v>1241</v>
      </c>
      <c r="G191" s="286"/>
      <c r="H191" s="283" t="s">
        <v>1333</v>
      </c>
      <c r="I191" s="286" t="s">
        <v>1334</v>
      </c>
      <c r="J191" s="286"/>
      <c r="K191" s="334"/>
    </row>
    <row r="192" s="1" customFormat="1" ht="15" customHeight="1">
      <c r="B192" s="311"/>
      <c r="C192" s="347" t="s">
        <v>1335</v>
      </c>
      <c r="D192" s="286"/>
      <c r="E192" s="286"/>
      <c r="F192" s="309" t="s">
        <v>1241</v>
      </c>
      <c r="G192" s="286"/>
      <c r="H192" s="286" t="s">
        <v>1336</v>
      </c>
      <c r="I192" s="286" t="s">
        <v>1276</v>
      </c>
      <c r="J192" s="286"/>
      <c r="K192" s="334"/>
    </row>
    <row r="193" s="1" customFormat="1" ht="15" customHeight="1">
      <c r="B193" s="311"/>
      <c r="C193" s="347" t="s">
        <v>1337</v>
      </c>
      <c r="D193" s="286"/>
      <c r="E193" s="286"/>
      <c r="F193" s="309" t="s">
        <v>1241</v>
      </c>
      <c r="G193" s="286"/>
      <c r="H193" s="286" t="s">
        <v>1338</v>
      </c>
      <c r="I193" s="286" t="s">
        <v>1276</v>
      </c>
      <c r="J193" s="286"/>
      <c r="K193" s="334"/>
    </row>
    <row r="194" s="1" customFormat="1" ht="15" customHeight="1">
      <c r="B194" s="311"/>
      <c r="C194" s="347" t="s">
        <v>1339</v>
      </c>
      <c r="D194" s="286"/>
      <c r="E194" s="286"/>
      <c r="F194" s="309" t="s">
        <v>1247</v>
      </c>
      <c r="G194" s="286"/>
      <c r="H194" s="286" t="s">
        <v>1340</v>
      </c>
      <c r="I194" s="286" t="s">
        <v>1276</v>
      </c>
      <c r="J194" s="286"/>
      <c r="K194" s="334"/>
    </row>
    <row r="195" s="1" customFormat="1" ht="15" customHeight="1">
      <c r="B195" s="340"/>
      <c r="C195" s="355"/>
      <c r="D195" s="320"/>
      <c r="E195" s="320"/>
      <c r="F195" s="320"/>
      <c r="G195" s="320"/>
      <c r="H195" s="320"/>
      <c r="I195" s="320"/>
      <c r="J195" s="320"/>
      <c r="K195" s="341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322"/>
      <c r="C197" s="332"/>
      <c r="D197" s="332"/>
      <c r="E197" s="332"/>
      <c r="F197" s="342"/>
      <c r="G197" s="332"/>
      <c r="H197" s="332"/>
      <c r="I197" s="332"/>
      <c r="J197" s="332"/>
      <c r="K197" s="322"/>
    </row>
    <row r="198" s="1" customFormat="1" ht="18.75" customHeight="1">
      <c r="B198" s="294"/>
      <c r="C198" s="294"/>
      <c r="D198" s="294"/>
      <c r="E198" s="294"/>
      <c r="F198" s="294"/>
      <c r="G198" s="294"/>
      <c r="H198" s="294"/>
      <c r="I198" s="294"/>
      <c r="J198" s="294"/>
      <c r="K198" s="294"/>
    </row>
    <row r="199" s="1" customFormat="1" ht="13.5">
      <c r="B199" s="273"/>
      <c r="C199" s="274"/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1">
      <c r="B200" s="276"/>
      <c r="C200" s="277" t="s">
        <v>1341</v>
      </c>
      <c r="D200" s="277"/>
      <c r="E200" s="277"/>
      <c r="F200" s="277"/>
      <c r="G200" s="277"/>
      <c r="H200" s="277"/>
      <c r="I200" s="277"/>
      <c r="J200" s="277"/>
      <c r="K200" s="278"/>
    </row>
    <row r="201" s="1" customFormat="1" ht="25.5" customHeight="1">
      <c r="B201" s="276"/>
      <c r="C201" s="356" t="s">
        <v>1342</v>
      </c>
      <c r="D201" s="356"/>
      <c r="E201" s="356"/>
      <c r="F201" s="356" t="s">
        <v>1343</v>
      </c>
      <c r="G201" s="357"/>
      <c r="H201" s="356" t="s">
        <v>1344</v>
      </c>
      <c r="I201" s="356"/>
      <c r="J201" s="356"/>
      <c r="K201" s="278"/>
    </row>
    <row r="202" s="1" customFormat="1" ht="5.25" customHeight="1">
      <c r="B202" s="311"/>
      <c r="C202" s="306"/>
      <c r="D202" s="306"/>
      <c r="E202" s="306"/>
      <c r="F202" s="306"/>
      <c r="G202" s="332"/>
      <c r="H202" s="306"/>
      <c r="I202" s="306"/>
      <c r="J202" s="306"/>
      <c r="K202" s="334"/>
    </row>
    <row r="203" s="1" customFormat="1" ht="15" customHeight="1">
      <c r="B203" s="311"/>
      <c r="C203" s="286" t="s">
        <v>1334</v>
      </c>
      <c r="D203" s="286"/>
      <c r="E203" s="286"/>
      <c r="F203" s="309" t="s">
        <v>43</v>
      </c>
      <c r="G203" s="286"/>
      <c r="H203" s="286" t="s">
        <v>1345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44</v>
      </c>
      <c r="G204" s="286"/>
      <c r="H204" s="286" t="s">
        <v>1346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47</v>
      </c>
      <c r="G205" s="286"/>
      <c r="H205" s="286" t="s">
        <v>1347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45</v>
      </c>
      <c r="G206" s="286"/>
      <c r="H206" s="286" t="s">
        <v>1348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 t="s">
        <v>46</v>
      </c>
      <c r="G207" s="286"/>
      <c r="H207" s="286" t="s">
        <v>1349</v>
      </c>
      <c r="I207" s="286"/>
      <c r="J207" s="286"/>
      <c r="K207" s="334"/>
    </row>
    <row r="208" s="1" customFormat="1" ht="15" customHeight="1">
      <c r="B208" s="311"/>
      <c r="C208" s="286"/>
      <c r="D208" s="286"/>
      <c r="E208" s="286"/>
      <c r="F208" s="309"/>
      <c r="G208" s="286"/>
      <c r="H208" s="286"/>
      <c r="I208" s="286"/>
      <c r="J208" s="286"/>
      <c r="K208" s="334"/>
    </row>
    <row r="209" s="1" customFormat="1" ht="15" customHeight="1">
      <c r="B209" s="311"/>
      <c r="C209" s="286" t="s">
        <v>1288</v>
      </c>
      <c r="D209" s="286"/>
      <c r="E209" s="286"/>
      <c r="F209" s="309" t="s">
        <v>79</v>
      </c>
      <c r="G209" s="286"/>
      <c r="H209" s="286" t="s">
        <v>1350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1187</v>
      </c>
      <c r="G210" s="286"/>
      <c r="H210" s="286" t="s">
        <v>1188</v>
      </c>
      <c r="I210" s="286"/>
      <c r="J210" s="286"/>
      <c r="K210" s="334"/>
    </row>
    <row r="211" s="1" customFormat="1" ht="15" customHeight="1">
      <c r="B211" s="311"/>
      <c r="C211" s="286"/>
      <c r="D211" s="286"/>
      <c r="E211" s="286"/>
      <c r="F211" s="309" t="s">
        <v>1185</v>
      </c>
      <c r="G211" s="286"/>
      <c r="H211" s="286" t="s">
        <v>1351</v>
      </c>
      <c r="I211" s="286"/>
      <c r="J211" s="286"/>
      <c r="K211" s="334"/>
    </row>
    <row r="212" s="1" customFormat="1" ht="15" customHeight="1">
      <c r="B212" s="358"/>
      <c r="C212" s="286"/>
      <c r="D212" s="286"/>
      <c r="E212" s="286"/>
      <c r="F212" s="309" t="s">
        <v>103</v>
      </c>
      <c r="G212" s="347"/>
      <c r="H212" s="338" t="s">
        <v>1189</v>
      </c>
      <c r="I212" s="338"/>
      <c r="J212" s="338"/>
      <c r="K212" s="359"/>
    </row>
    <row r="213" s="1" customFormat="1" ht="15" customHeight="1">
      <c r="B213" s="358"/>
      <c r="C213" s="286"/>
      <c r="D213" s="286"/>
      <c r="E213" s="286"/>
      <c r="F213" s="309" t="s">
        <v>1117</v>
      </c>
      <c r="G213" s="347"/>
      <c r="H213" s="338" t="s">
        <v>101</v>
      </c>
      <c r="I213" s="338"/>
      <c r="J213" s="338"/>
      <c r="K213" s="359"/>
    </row>
    <row r="214" s="1" customFormat="1" ht="15" customHeight="1">
      <c r="B214" s="358"/>
      <c r="C214" s="286"/>
      <c r="D214" s="286"/>
      <c r="E214" s="286"/>
      <c r="F214" s="309"/>
      <c r="G214" s="347"/>
      <c r="H214" s="338"/>
      <c r="I214" s="338"/>
      <c r="J214" s="338"/>
      <c r="K214" s="359"/>
    </row>
    <row r="215" s="1" customFormat="1" ht="15" customHeight="1">
      <c r="B215" s="358"/>
      <c r="C215" s="286" t="s">
        <v>1312</v>
      </c>
      <c r="D215" s="286"/>
      <c r="E215" s="286"/>
      <c r="F215" s="309">
        <v>1</v>
      </c>
      <c r="G215" s="347"/>
      <c r="H215" s="338" t="s">
        <v>1352</v>
      </c>
      <c r="I215" s="338"/>
      <c r="J215" s="338"/>
      <c r="K215" s="359"/>
    </row>
    <row r="216" s="1" customFormat="1" ht="15" customHeight="1">
      <c r="B216" s="358"/>
      <c r="C216" s="286"/>
      <c r="D216" s="286"/>
      <c r="E216" s="286"/>
      <c r="F216" s="309">
        <v>2</v>
      </c>
      <c r="G216" s="347"/>
      <c r="H216" s="338" t="s">
        <v>1353</v>
      </c>
      <c r="I216" s="338"/>
      <c r="J216" s="338"/>
      <c r="K216" s="359"/>
    </row>
    <row r="217" s="1" customFormat="1" ht="15" customHeight="1">
      <c r="B217" s="358"/>
      <c r="C217" s="286"/>
      <c r="D217" s="286"/>
      <c r="E217" s="286"/>
      <c r="F217" s="309">
        <v>3</v>
      </c>
      <c r="G217" s="347"/>
      <c r="H217" s="338" t="s">
        <v>1354</v>
      </c>
      <c r="I217" s="338"/>
      <c r="J217" s="338"/>
      <c r="K217" s="359"/>
    </row>
    <row r="218" s="1" customFormat="1" ht="15" customHeight="1">
      <c r="B218" s="358"/>
      <c r="C218" s="286"/>
      <c r="D218" s="286"/>
      <c r="E218" s="286"/>
      <c r="F218" s="309">
        <v>4</v>
      </c>
      <c r="G218" s="347"/>
      <c r="H218" s="338" t="s">
        <v>1355</v>
      </c>
      <c r="I218" s="338"/>
      <c r="J218" s="338"/>
      <c r="K218" s="359"/>
    </row>
    <row r="219" s="1" customFormat="1" ht="12.75" customHeight="1">
      <c r="B219" s="360"/>
      <c r="C219" s="361"/>
      <c r="D219" s="361"/>
      <c r="E219" s="361"/>
      <c r="F219" s="361"/>
      <c r="G219" s="361"/>
      <c r="H219" s="361"/>
      <c r="I219" s="361"/>
      <c r="J219" s="361"/>
      <c r="K219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Bezpečný pohyb chodců v Olovnici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8. 4. 2024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31.25" customHeight="1">
      <c r="A27" s="148"/>
      <c r="B27" s="149"/>
      <c r="C27" s="148"/>
      <c r="D27" s="148"/>
      <c r="E27" s="150" t="s">
        <v>109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ROUND(J88,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ROUND((SUM(BE88:BE317)),  2)</f>
        <v>0</v>
      </c>
      <c r="G33" s="39"/>
      <c r="H33" s="39"/>
      <c r="I33" s="158">
        <v>0.20999999999999999</v>
      </c>
      <c r="J33" s="157">
        <f>ROUND(((SUM(BE88:BE317))*I33),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ROUND((SUM(BF88:BF317)),  2)</f>
        <v>0</v>
      </c>
      <c r="G34" s="39"/>
      <c r="H34" s="39"/>
      <c r="I34" s="158">
        <v>0.14999999999999999</v>
      </c>
      <c r="J34" s="157">
        <f>ROUND(((SUM(BF88:BF317))*I34),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ROUND((SUM(BG88:BG317)),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ROUND((SUM(BH88:BH317)),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ROUND((SUM(BI88:BI317)),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Bezpečný pohyb chodců v Olovnici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Chodník Kladenská (přímé výdaje na hlavní část projektu)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Olovnice</v>
      </c>
      <c r="G52" s="41"/>
      <c r="H52" s="41"/>
      <c r="I52" s="33" t="s">
        <v>23</v>
      </c>
      <c r="J52" s="73" t="str">
        <f>IF(J12="","",J12)</f>
        <v>8. 4. 2024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Obec Olovnice</v>
      </c>
      <c r="G54" s="41"/>
      <c r="H54" s="41"/>
      <c r="I54" s="33" t="s">
        <v>31</v>
      </c>
      <c r="J54" s="37" t="str">
        <f>E21</f>
        <v>Ing. Zdeněk Tesař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111</v>
      </c>
      <c r="D57" s="172"/>
      <c r="E57" s="172"/>
      <c r="F57" s="172"/>
      <c r="G57" s="172"/>
      <c r="H57" s="172"/>
      <c r="I57" s="172"/>
      <c r="J57" s="173" t="s">
        <v>112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75"/>
      <c r="C60" s="176"/>
      <c r="D60" s="177" t="s">
        <v>114</v>
      </c>
      <c r="E60" s="178"/>
      <c r="F60" s="178"/>
      <c r="G60" s="178"/>
      <c r="H60" s="178"/>
      <c r="I60" s="178"/>
      <c r="J60" s="179">
        <f>J89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115</v>
      </c>
      <c r="E61" s="183"/>
      <c r="F61" s="183"/>
      <c r="G61" s="183"/>
      <c r="H61" s="183"/>
      <c r="I61" s="183"/>
      <c r="J61" s="184">
        <f>J90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116</v>
      </c>
      <c r="E62" s="183"/>
      <c r="F62" s="183"/>
      <c r="G62" s="183"/>
      <c r="H62" s="183"/>
      <c r="I62" s="183"/>
      <c r="J62" s="184">
        <f>J158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117</v>
      </c>
      <c r="E63" s="183"/>
      <c r="F63" s="183"/>
      <c r="G63" s="183"/>
      <c r="H63" s="183"/>
      <c r="I63" s="183"/>
      <c r="J63" s="184">
        <f>J215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118</v>
      </c>
      <c r="E64" s="183"/>
      <c r="F64" s="183"/>
      <c r="G64" s="183"/>
      <c r="H64" s="183"/>
      <c r="I64" s="183"/>
      <c r="J64" s="184">
        <f>J227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119</v>
      </c>
      <c r="E65" s="183"/>
      <c r="F65" s="183"/>
      <c r="G65" s="183"/>
      <c r="H65" s="183"/>
      <c r="I65" s="183"/>
      <c r="J65" s="184">
        <f>J284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120</v>
      </c>
      <c r="E66" s="183"/>
      <c r="F66" s="183"/>
      <c r="G66" s="183"/>
      <c r="H66" s="183"/>
      <c r="I66" s="183"/>
      <c r="J66" s="184">
        <f>J304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121</v>
      </c>
      <c r="E67" s="178"/>
      <c r="F67" s="178"/>
      <c r="G67" s="178"/>
      <c r="H67" s="178"/>
      <c r="I67" s="178"/>
      <c r="J67" s="179">
        <f>J308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1"/>
      <c r="C68" s="126"/>
      <c r="D68" s="182" t="s">
        <v>122</v>
      </c>
      <c r="E68" s="183"/>
      <c r="F68" s="183"/>
      <c r="G68" s="183"/>
      <c r="H68" s="183"/>
      <c r="I68" s="183"/>
      <c r="J68" s="184">
        <f>J309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123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Bezpečný pohyb chodců v Olovnici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107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101 - Chodník Kladenská (přímé výdaje na hlavní část projektu)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Olovnice</v>
      </c>
      <c r="G82" s="41"/>
      <c r="H82" s="41"/>
      <c r="I82" s="33" t="s">
        <v>23</v>
      </c>
      <c r="J82" s="73" t="str">
        <f>IF(J12="","",J12)</f>
        <v>8. 4. 2024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Obec Olovnice</v>
      </c>
      <c r="G84" s="41"/>
      <c r="H84" s="41"/>
      <c r="I84" s="33" t="s">
        <v>31</v>
      </c>
      <c r="J84" s="37" t="str">
        <f>E21</f>
        <v>Ing. Zdeněk Tesař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124</v>
      </c>
      <c r="D87" s="189" t="s">
        <v>57</v>
      </c>
      <c r="E87" s="189" t="s">
        <v>53</v>
      </c>
      <c r="F87" s="189" t="s">
        <v>54</v>
      </c>
      <c r="G87" s="189" t="s">
        <v>125</v>
      </c>
      <c r="H87" s="189" t="s">
        <v>126</v>
      </c>
      <c r="I87" s="189" t="s">
        <v>127</v>
      </c>
      <c r="J87" s="189" t="s">
        <v>112</v>
      </c>
      <c r="K87" s="190" t="s">
        <v>128</v>
      </c>
      <c r="L87" s="191"/>
      <c r="M87" s="93" t="s">
        <v>19</v>
      </c>
      <c r="N87" s="94" t="s">
        <v>42</v>
      </c>
      <c r="O87" s="94" t="s">
        <v>129</v>
      </c>
      <c r="P87" s="94" t="s">
        <v>130</v>
      </c>
      <c r="Q87" s="94" t="s">
        <v>131</v>
      </c>
      <c r="R87" s="94" t="s">
        <v>132</v>
      </c>
      <c r="S87" s="94" t="s">
        <v>133</v>
      </c>
      <c r="T87" s="95" t="s">
        <v>134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135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P89+P308</f>
        <v>0</v>
      </c>
      <c r="Q88" s="97"/>
      <c r="R88" s="194">
        <f>R89+R308</f>
        <v>121.57752352</v>
      </c>
      <c r="S88" s="97"/>
      <c r="T88" s="195">
        <f>T89+T308</f>
        <v>87.377800000000008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113</v>
      </c>
      <c r="BK88" s="196">
        <f>BK89+BK308</f>
        <v>0</v>
      </c>
    </row>
    <row r="89" s="12" customFormat="1" ht="25.92" customHeight="1">
      <c r="A89" s="12"/>
      <c r="B89" s="197"/>
      <c r="C89" s="198"/>
      <c r="D89" s="199" t="s">
        <v>71</v>
      </c>
      <c r="E89" s="200" t="s">
        <v>136</v>
      </c>
      <c r="F89" s="200" t="s">
        <v>137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P90+P158+P215+P227+P284+P304</f>
        <v>0</v>
      </c>
      <c r="Q89" s="205"/>
      <c r="R89" s="206">
        <f>R90+R158+R215+R227+R284+R304</f>
        <v>121.555492</v>
      </c>
      <c r="S89" s="205"/>
      <c r="T89" s="207">
        <f>T90+T158+T215+T227+T284+T304</f>
        <v>87.377800000000008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71</v>
      </c>
      <c r="AU89" s="209" t="s">
        <v>72</v>
      </c>
      <c r="AY89" s="208" t="s">
        <v>138</v>
      </c>
      <c r="BK89" s="210">
        <f>BK90+BK158+BK215+BK227+BK284+BK304</f>
        <v>0</v>
      </c>
    </row>
    <row r="90" s="12" customFormat="1" ht="22.8" customHeight="1">
      <c r="A90" s="12"/>
      <c r="B90" s="197"/>
      <c r="C90" s="198"/>
      <c r="D90" s="199" t="s">
        <v>71</v>
      </c>
      <c r="E90" s="211" t="s">
        <v>80</v>
      </c>
      <c r="F90" s="211" t="s">
        <v>139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SUM(P91:P157)</f>
        <v>0</v>
      </c>
      <c r="Q90" s="205"/>
      <c r="R90" s="206">
        <f>SUM(R91:R157)</f>
        <v>0.0027039999999999998</v>
      </c>
      <c r="S90" s="205"/>
      <c r="T90" s="207">
        <f>SUM(T91:T157)</f>
        <v>87.177800000000005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71</v>
      </c>
      <c r="AU90" s="209" t="s">
        <v>80</v>
      </c>
      <c r="AY90" s="208" t="s">
        <v>138</v>
      </c>
      <c r="BK90" s="210">
        <f>SUM(BK91:BK157)</f>
        <v>0</v>
      </c>
    </row>
    <row r="91" s="2" customFormat="1" ht="24.15" customHeight="1">
      <c r="A91" s="39"/>
      <c r="B91" s="40"/>
      <c r="C91" s="213" t="s">
        <v>80</v>
      </c>
      <c r="D91" s="213" t="s">
        <v>140</v>
      </c>
      <c r="E91" s="214" t="s">
        <v>141</v>
      </c>
      <c r="F91" s="215" t="s">
        <v>142</v>
      </c>
      <c r="G91" s="216" t="s">
        <v>143</v>
      </c>
      <c r="H91" s="217">
        <v>15</v>
      </c>
      <c r="I91" s="218"/>
      <c r="J91" s="219">
        <f>ROUND(I91*H91,2)</f>
        <v>0</v>
      </c>
      <c r="K91" s="215" t="s">
        <v>144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145</v>
      </c>
      <c r="AT91" s="224" t="s">
        <v>140</v>
      </c>
      <c r="AU91" s="224" t="s">
        <v>82</v>
      </c>
      <c r="AY91" s="18" t="s">
        <v>138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80</v>
      </c>
      <c r="BK91" s="225">
        <f>ROUND(I91*H91,2)</f>
        <v>0</v>
      </c>
      <c r="BL91" s="18" t="s">
        <v>145</v>
      </c>
      <c r="BM91" s="224" t="s">
        <v>146</v>
      </c>
    </row>
    <row r="92" s="2" customFormat="1">
      <c r="A92" s="39"/>
      <c r="B92" s="40"/>
      <c r="C92" s="41"/>
      <c r="D92" s="226" t="s">
        <v>147</v>
      </c>
      <c r="E92" s="41"/>
      <c r="F92" s="227" t="s">
        <v>148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147</v>
      </c>
      <c r="AU92" s="18" t="s">
        <v>82</v>
      </c>
    </row>
    <row r="93" s="2" customFormat="1">
      <c r="A93" s="39"/>
      <c r="B93" s="40"/>
      <c r="C93" s="41"/>
      <c r="D93" s="231" t="s">
        <v>149</v>
      </c>
      <c r="E93" s="41"/>
      <c r="F93" s="232" t="s">
        <v>150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149</v>
      </c>
      <c r="AU93" s="18" t="s">
        <v>82</v>
      </c>
    </row>
    <row r="94" s="2" customFormat="1">
      <c r="A94" s="39"/>
      <c r="B94" s="40"/>
      <c r="C94" s="41"/>
      <c r="D94" s="226" t="s">
        <v>151</v>
      </c>
      <c r="E94" s="41"/>
      <c r="F94" s="233" t="s">
        <v>152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151</v>
      </c>
      <c r="AU94" s="18" t="s">
        <v>82</v>
      </c>
    </row>
    <row r="95" s="13" customFormat="1">
      <c r="A95" s="13"/>
      <c r="B95" s="234"/>
      <c r="C95" s="235"/>
      <c r="D95" s="226" t="s">
        <v>153</v>
      </c>
      <c r="E95" s="236" t="s">
        <v>19</v>
      </c>
      <c r="F95" s="237" t="s">
        <v>154</v>
      </c>
      <c r="G95" s="235"/>
      <c r="H95" s="236" t="s">
        <v>19</v>
      </c>
      <c r="I95" s="238"/>
      <c r="J95" s="235"/>
      <c r="K95" s="235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153</v>
      </c>
      <c r="AU95" s="243" t="s">
        <v>82</v>
      </c>
      <c r="AV95" s="13" t="s">
        <v>80</v>
      </c>
      <c r="AW95" s="13" t="s">
        <v>33</v>
      </c>
      <c r="AX95" s="13" t="s">
        <v>72</v>
      </c>
      <c r="AY95" s="243" t="s">
        <v>138</v>
      </c>
    </row>
    <row r="96" s="14" customFormat="1">
      <c r="A96" s="14"/>
      <c r="B96" s="244"/>
      <c r="C96" s="245"/>
      <c r="D96" s="226" t="s">
        <v>153</v>
      </c>
      <c r="E96" s="246" t="s">
        <v>19</v>
      </c>
      <c r="F96" s="247" t="s">
        <v>155</v>
      </c>
      <c r="G96" s="245"/>
      <c r="H96" s="248">
        <v>15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4" t="s">
        <v>153</v>
      </c>
      <c r="AU96" s="254" t="s">
        <v>82</v>
      </c>
      <c r="AV96" s="14" t="s">
        <v>82</v>
      </c>
      <c r="AW96" s="14" t="s">
        <v>33</v>
      </c>
      <c r="AX96" s="14" t="s">
        <v>72</v>
      </c>
      <c r="AY96" s="254" t="s">
        <v>138</v>
      </c>
    </row>
    <row r="97" s="2" customFormat="1" ht="21.75" customHeight="1">
      <c r="A97" s="39"/>
      <c r="B97" s="40"/>
      <c r="C97" s="213" t="s">
        <v>82</v>
      </c>
      <c r="D97" s="213" t="s">
        <v>140</v>
      </c>
      <c r="E97" s="214" t="s">
        <v>156</v>
      </c>
      <c r="F97" s="215" t="s">
        <v>157</v>
      </c>
      <c r="G97" s="216" t="s">
        <v>143</v>
      </c>
      <c r="H97" s="217">
        <v>93</v>
      </c>
      <c r="I97" s="218"/>
      <c r="J97" s="219">
        <f>ROUND(I97*H97,2)</f>
        <v>0</v>
      </c>
      <c r="K97" s="215" t="s">
        <v>144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0.255</v>
      </c>
      <c r="T97" s="223">
        <f>S97*H97</f>
        <v>23.715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145</v>
      </c>
      <c r="AT97" s="224" t="s">
        <v>140</v>
      </c>
      <c r="AU97" s="224" t="s">
        <v>82</v>
      </c>
      <c r="AY97" s="18" t="s">
        <v>138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145</v>
      </c>
      <c r="BM97" s="224" t="s">
        <v>158</v>
      </c>
    </row>
    <row r="98" s="2" customFormat="1">
      <c r="A98" s="39"/>
      <c r="B98" s="40"/>
      <c r="C98" s="41"/>
      <c r="D98" s="226" t="s">
        <v>147</v>
      </c>
      <c r="E98" s="41"/>
      <c r="F98" s="227" t="s">
        <v>159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147</v>
      </c>
      <c r="AU98" s="18" t="s">
        <v>82</v>
      </c>
    </row>
    <row r="99" s="2" customFormat="1">
      <c r="A99" s="39"/>
      <c r="B99" s="40"/>
      <c r="C99" s="41"/>
      <c r="D99" s="231" t="s">
        <v>149</v>
      </c>
      <c r="E99" s="41"/>
      <c r="F99" s="232" t="s">
        <v>160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149</v>
      </c>
      <c r="AU99" s="18" t="s">
        <v>82</v>
      </c>
    </row>
    <row r="100" s="13" customFormat="1">
      <c r="A100" s="13"/>
      <c r="B100" s="234"/>
      <c r="C100" s="235"/>
      <c r="D100" s="226" t="s">
        <v>153</v>
      </c>
      <c r="E100" s="236" t="s">
        <v>19</v>
      </c>
      <c r="F100" s="237" t="s">
        <v>154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153</v>
      </c>
      <c r="AU100" s="243" t="s">
        <v>82</v>
      </c>
      <c r="AV100" s="13" t="s">
        <v>80</v>
      </c>
      <c r="AW100" s="13" t="s">
        <v>33</v>
      </c>
      <c r="AX100" s="13" t="s">
        <v>72</v>
      </c>
      <c r="AY100" s="243" t="s">
        <v>138</v>
      </c>
    </row>
    <row r="101" s="14" customFormat="1">
      <c r="A101" s="14"/>
      <c r="B101" s="244"/>
      <c r="C101" s="245"/>
      <c r="D101" s="226" t="s">
        <v>153</v>
      </c>
      <c r="E101" s="246" t="s">
        <v>19</v>
      </c>
      <c r="F101" s="247" t="s">
        <v>161</v>
      </c>
      <c r="G101" s="245"/>
      <c r="H101" s="248">
        <v>93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153</v>
      </c>
      <c r="AU101" s="254" t="s">
        <v>82</v>
      </c>
      <c r="AV101" s="14" t="s">
        <v>82</v>
      </c>
      <c r="AW101" s="14" t="s">
        <v>33</v>
      </c>
      <c r="AX101" s="14" t="s">
        <v>72</v>
      </c>
      <c r="AY101" s="254" t="s">
        <v>138</v>
      </c>
    </row>
    <row r="102" s="2" customFormat="1" ht="21.75" customHeight="1">
      <c r="A102" s="39"/>
      <c r="B102" s="40"/>
      <c r="C102" s="213" t="s">
        <v>100</v>
      </c>
      <c r="D102" s="213" t="s">
        <v>140</v>
      </c>
      <c r="E102" s="214" t="s">
        <v>162</v>
      </c>
      <c r="F102" s="215" t="s">
        <v>163</v>
      </c>
      <c r="G102" s="216" t="s">
        <v>143</v>
      </c>
      <c r="H102" s="217">
        <v>67.599999999999994</v>
      </c>
      <c r="I102" s="218"/>
      <c r="J102" s="219">
        <f>ROUND(I102*H102,2)</f>
        <v>0</v>
      </c>
      <c r="K102" s="215" t="s">
        <v>144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0.625</v>
      </c>
      <c r="T102" s="223">
        <f>S102*H102</f>
        <v>42.25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145</v>
      </c>
      <c r="AT102" s="224" t="s">
        <v>140</v>
      </c>
      <c r="AU102" s="224" t="s">
        <v>82</v>
      </c>
      <c r="AY102" s="18" t="s">
        <v>138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145</v>
      </c>
      <c r="BM102" s="224" t="s">
        <v>164</v>
      </c>
    </row>
    <row r="103" s="2" customFormat="1">
      <c r="A103" s="39"/>
      <c r="B103" s="40"/>
      <c r="C103" s="41"/>
      <c r="D103" s="226" t="s">
        <v>147</v>
      </c>
      <c r="E103" s="41"/>
      <c r="F103" s="227" t="s">
        <v>165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82</v>
      </c>
    </row>
    <row r="104" s="2" customFormat="1">
      <c r="A104" s="39"/>
      <c r="B104" s="40"/>
      <c r="C104" s="41"/>
      <c r="D104" s="231" t="s">
        <v>149</v>
      </c>
      <c r="E104" s="41"/>
      <c r="F104" s="232" t="s">
        <v>166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149</v>
      </c>
      <c r="AU104" s="18" t="s">
        <v>82</v>
      </c>
    </row>
    <row r="105" s="13" customFormat="1">
      <c r="A105" s="13"/>
      <c r="B105" s="234"/>
      <c r="C105" s="235"/>
      <c r="D105" s="226" t="s">
        <v>153</v>
      </c>
      <c r="E105" s="236" t="s">
        <v>19</v>
      </c>
      <c r="F105" s="237" t="s">
        <v>154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153</v>
      </c>
      <c r="AU105" s="243" t="s">
        <v>82</v>
      </c>
      <c r="AV105" s="13" t="s">
        <v>80</v>
      </c>
      <c r="AW105" s="13" t="s">
        <v>33</v>
      </c>
      <c r="AX105" s="13" t="s">
        <v>72</v>
      </c>
      <c r="AY105" s="243" t="s">
        <v>138</v>
      </c>
    </row>
    <row r="106" s="14" customFormat="1">
      <c r="A106" s="14"/>
      <c r="B106" s="244"/>
      <c r="C106" s="245"/>
      <c r="D106" s="226" t="s">
        <v>153</v>
      </c>
      <c r="E106" s="246" t="s">
        <v>19</v>
      </c>
      <c r="F106" s="247" t="s">
        <v>167</v>
      </c>
      <c r="G106" s="245"/>
      <c r="H106" s="248">
        <v>67.599999999999994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153</v>
      </c>
      <c r="AU106" s="254" t="s">
        <v>82</v>
      </c>
      <c r="AV106" s="14" t="s">
        <v>82</v>
      </c>
      <c r="AW106" s="14" t="s">
        <v>33</v>
      </c>
      <c r="AX106" s="14" t="s">
        <v>72</v>
      </c>
      <c r="AY106" s="254" t="s">
        <v>138</v>
      </c>
    </row>
    <row r="107" s="2" customFormat="1" ht="16.5" customHeight="1">
      <c r="A107" s="39"/>
      <c r="B107" s="40"/>
      <c r="C107" s="213" t="s">
        <v>145</v>
      </c>
      <c r="D107" s="213" t="s">
        <v>140</v>
      </c>
      <c r="E107" s="214" t="s">
        <v>168</v>
      </c>
      <c r="F107" s="215" t="s">
        <v>169</v>
      </c>
      <c r="G107" s="216" t="s">
        <v>143</v>
      </c>
      <c r="H107" s="217">
        <v>65</v>
      </c>
      <c r="I107" s="218"/>
      <c r="J107" s="219">
        <f>ROUND(I107*H107,2)</f>
        <v>0</v>
      </c>
      <c r="K107" s="215" t="s">
        <v>144</v>
      </c>
      <c r="L107" s="45"/>
      <c r="M107" s="220" t="s">
        <v>19</v>
      </c>
      <c r="N107" s="221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0.098000000000000004</v>
      </c>
      <c r="T107" s="223">
        <f>S107*H107</f>
        <v>6.3700000000000001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145</v>
      </c>
      <c r="AT107" s="224" t="s">
        <v>140</v>
      </c>
      <c r="AU107" s="224" t="s">
        <v>82</v>
      </c>
      <c r="AY107" s="18" t="s">
        <v>138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80</v>
      </c>
      <c r="BK107" s="225">
        <f>ROUND(I107*H107,2)</f>
        <v>0</v>
      </c>
      <c r="BL107" s="18" t="s">
        <v>145</v>
      </c>
      <c r="BM107" s="224" t="s">
        <v>170</v>
      </c>
    </row>
    <row r="108" s="2" customFormat="1">
      <c r="A108" s="39"/>
      <c r="B108" s="40"/>
      <c r="C108" s="41"/>
      <c r="D108" s="226" t="s">
        <v>147</v>
      </c>
      <c r="E108" s="41"/>
      <c r="F108" s="227" t="s">
        <v>171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147</v>
      </c>
      <c r="AU108" s="18" t="s">
        <v>82</v>
      </c>
    </row>
    <row r="109" s="2" customFormat="1">
      <c r="A109" s="39"/>
      <c r="B109" s="40"/>
      <c r="C109" s="41"/>
      <c r="D109" s="231" t="s">
        <v>149</v>
      </c>
      <c r="E109" s="41"/>
      <c r="F109" s="232" t="s">
        <v>172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149</v>
      </c>
      <c r="AU109" s="18" t="s">
        <v>82</v>
      </c>
    </row>
    <row r="110" s="13" customFormat="1">
      <c r="A110" s="13"/>
      <c r="B110" s="234"/>
      <c r="C110" s="235"/>
      <c r="D110" s="226" t="s">
        <v>153</v>
      </c>
      <c r="E110" s="236" t="s">
        <v>19</v>
      </c>
      <c r="F110" s="237" t="s">
        <v>173</v>
      </c>
      <c r="G110" s="235"/>
      <c r="H110" s="236" t="s">
        <v>19</v>
      </c>
      <c r="I110" s="238"/>
      <c r="J110" s="235"/>
      <c r="K110" s="235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153</v>
      </c>
      <c r="AU110" s="243" t="s">
        <v>82</v>
      </c>
      <c r="AV110" s="13" t="s">
        <v>80</v>
      </c>
      <c r="AW110" s="13" t="s">
        <v>33</v>
      </c>
      <c r="AX110" s="13" t="s">
        <v>72</v>
      </c>
      <c r="AY110" s="243" t="s">
        <v>138</v>
      </c>
    </row>
    <row r="111" s="14" customFormat="1">
      <c r="A111" s="14"/>
      <c r="B111" s="244"/>
      <c r="C111" s="245"/>
      <c r="D111" s="226" t="s">
        <v>153</v>
      </c>
      <c r="E111" s="246" t="s">
        <v>19</v>
      </c>
      <c r="F111" s="247" t="s">
        <v>174</v>
      </c>
      <c r="G111" s="245"/>
      <c r="H111" s="248">
        <v>65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153</v>
      </c>
      <c r="AU111" s="254" t="s">
        <v>82</v>
      </c>
      <c r="AV111" s="14" t="s">
        <v>82</v>
      </c>
      <c r="AW111" s="14" t="s">
        <v>33</v>
      </c>
      <c r="AX111" s="14" t="s">
        <v>72</v>
      </c>
      <c r="AY111" s="254" t="s">
        <v>138</v>
      </c>
    </row>
    <row r="112" s="2" customFormat="1" ht="16.5" customHeight="1">
      <c r="A112" s="39"/>
      <c r="B112" s="40"/>
      <c r="C112" s="213" t="s">
        <v>175</v>
      </c>
      <c r="D112" s="213" t="s">
        <v>140</v>
      </c>
      <c r="E112" s="214" t="s">
        <v>176</v>
      </c>
      <c r="F112" s="215" t="s">
        <v>177</v>
      </c>
      <c r="G112" s="216" t="s">
        <v>143</v>
      </c>
      <c r="H112" s="217">
        <v>7</v>
      </c>
      <c r="I112" s="218"/>
      <c r="J112" s="219">
        <f>ROUND(I112*H112,2)</f>
        <v>0</v>
      </c>
      <c r="K112" s="215" t="s">
        <v>144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0.23999999999999999</v>
      </c>
      <c r="T112" s="223">
        <f>S112*H112</f>
        <v>1.6799999999999999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145</v>
      </c>
      <c r="AT112" s="224" t="s">
        <v>140</v>
      </c>
      <c r="AU112" s="224" t="s">
        <v>82</v>
      </c>
      <c r="AY112" s="18" t="s">
        <v>138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145</v>
      </c>
      <c r="BM112" s="224" t="s">
        <v>178</v>
      </c>
    </row>
    <row r="113" s="2" customFormat="1">
      <c r="A113" s="39"/>
      <c r="B113" s="40"/>
      <c r="C113" s="41"/>
      <c r="D113" s="226" t="s">
        <v>147</v>
      </c>
      <c r="E113" s="41"/>
      <c r="F113" s="227" t="s">
        <v>179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147</v>
      </c>
      <c r="AU113" s="18" t="s">
        <v>82</v>
      </c>
    </row>
    <row r="114" s="2" customFormat="1">
      <c r="A114" s="39"/>
      <c r="B114" s="40"/>
      <c r="C114" s="41"/>
      <c r="D114" s="231" t="s">
        <v>149</v>
      </c>
      <c r="E114" s="41"/>
      <c r="F114" s="232" t="s">
        <v>180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149</v>
      </c>
      <c r="AU114" s="18" t="s">
        <v>82</v>
      </c>
    </row>
    <row r="115" s="13" customFormat="1">
      <c r="A115" s="13"/>
      <c r="B115" s="234"/>
      <c r="C115" s="235"/>
      <c r="D115" s="226" t="s">
        <v>153</v>
      </c>
      <c r="E115" s="236" t="s">
        <v>19</v>
      </c>
      <c r="F115" s="237" t="s">
        <v>181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153</v>
      </c>
      <c r="AU115" s="243" t="s">
        <v>82</v>
      </c>
      <c r="AV115" s="13" t="s">
        <v>80</v>
      </c>
      <c r="AW115" s="13" t="s">
        <v>33</v>
      </c>
      <c r="AX115" s="13" t="s">
        <v>72</v>
      </c>
      <c r="AY115" s="243" t="s">
        <v>138</v>
      </c>
    </row>
    <row r="116" s="14" customFormat="1">
      <c r="A116" s="14"/>
      <c r="B116" s="244"/>
      <c r="C116" s="245"/>
      <c r="D116" s="226" t="s">
        <v>153</v>
      </c>
      <c r="E116" s="246" t="s">
        <v>19</v>
      </c>
      <c r="F116" s="247" t="s">
        <v>182</v>
      </c>
      <c r="G116" s="245"/>
      <c r="H116" s="248">
        <v>7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153</v>
      </c>
      <c r="AU116" s="254" t="s">
        <v>82</v>
      </c>
      <c r="AV116" s="14" t="s">
        <v>82</v>
      </c>
      <c r="AW116" s="14" t="s">
        <v>33</v>
      </c>
      <c r="AX116" s="14" t="s">
        <v>72</v>
      </c>
      <c r="AY116" s="254" t="s">
        <v>138</v>
      </c>
    </row>
    <row r="117" s="2" customFormat="1" ht="16.5" customHeight="1">
      <c r="A117" s="39"/>
      <c r="B117" s="40"/>
      <c r="C117" s="213" t="s">
        <v>183</v>
      </c>
      <c r="D117" s="213" t="s">
        <v>140</v>
      </c>
      <c r="E117" s="214" t="s">
        <v>184</v>
      </c>
      <c r="F117" s="215" t="s">
        <v>185</v>
      </c>
      <c r="G117" s="216" t="s">
        <v>143</v>
      </c>
      <c r="H117" s="217">
        <v>33.799999999999997</v>
      </c>
      <c r="I117" s="218"/>
      <c r="J117" s="219">
        <f>ROUND(I117*H117,2)</f>
        <v>0</v>
      </c>
      <c r="K117" s="215" t="s">
        <v>144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8.0000000000000007E-05</v>
      </c>
      <c r="R117" s="222">
        <f>Q117*H117</f>
        <v>0.0027039999999999998</v>
      </c>
      <c r="S117" s="222">
        <v>0.25600000000000001</v>
      </c>
      <c r="T117" s="223">
        <f>S117*H117</f>
        <v>8.6527999999999992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145</v>
      </c>
      <c r="AT117" s="224" t="s">
        <v>140</v>
      </c>
      <c r="AU117" s="224" t="s">
        <v>82</v>
      </c>
      <c r="AY117" s="18" t="s">
        <v>138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80</v>
      </c>
      <c r="BK117" s="225">
        <f>ROUND(I117*H117,2)</f>
        <v>0</v>
      </c>
      <c r="BL117" s="18" t="s">
        <v>145</v>
      </c>
      <c r="BM117" s="224" t="s">
        <v>186</v>
      </c>
    </row>
    <row r="118" s="2" customFormat="1">
      <c r="A118" s="39"/>
      <c r="B118" s="40"/>
      <c r="C118" s="41"/>
      <c r="D118" s="226" t="s">
        <v>147</v>
      </c>
      <c r="E118" s="41"/>
      <c r="F118" s="227" t="s">
        <v>187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147</v>
      </c>
      <c r="AU118" s="18" t="s">
        <v>82</v>
      </c>
    </row>
    <row r="119" s="2" customFormat="1">
      <c r="A119" s="39"/>
      <c r="B119" s="40"/>
      <c r="C119" s="41"/>
      <c r="D119" s="231" t="s">
        <v>149</v>
      </c>
      <c r="E119" s="41"/>
      <c r="F119" s="232" t="s">
        <v>188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149</v>
      </c>
      <c r="AU119" s="18" t="s">
        <v>82</v>
      </c>
    </row>
    <row r="120" s="13" customFormat="1">
      <c r="A120" s="13"/>
      <c r="B120" s="234"/>
      <c r="C120" s="235"/>
      <c r="D120" s="226" t="s">
        <v>153</v>
      </c>
      <c r="E120" s="236" t="s">
        <v>19</v>
      </c>
      <c r="F120" s="237" t="s">
        <v>154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153</v>
      </c>
      <c r="AU120" s="243" t="s">
        <v>82</v>
      </c>
      <c r="AV120" s="13" t="s">
        <v>80</v>
      </c>
      <c r="AW120" s="13" t="s">
        <v>33</v>
      </c>
      <c r="AX120" s="13" t="s">
        <v>72</v>
      </c>
      <c r="AY120" s="243" t="s">
        <v>138</v>
      </c>
    </row>
    <row r="121" s="14" customFormat="1">
      <c r="A121" s="14"/>
      <c r="B121" s="244"/>
      <c r="C121" s="245"/>
      <c r="D121" s="226" t="s">
        <v>153</v>
      </c>
      <c r="E121" s="246" t="s">
        <v>19</v>
      </c>
      <c r="F121" s="247" t="s">
        <v>189</v>
      </c>
      <c r="G121" s="245"/>
      <c r="H121" s="248">
        <v>33.799999999999997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153</v>
      </c>
      <c r="AU121" s="254" t="s">
        <v>82</v>
      </c>
      <c r="AV121" s="14" t="s">
        <v>82</v>
      </c>
      <c r="AW121" s="14" t="s">
        <v>33</v>
      </c>
      <c r="AX121" s="14" t="s">
        <v>72</v>
      </c>
      <c r="AY121" s="254" t="s">
        <v>138</v>
      </c>
    </row>
    <row r="122" s="2" customFormat="1" ht="16.5" customHeight="1">
      <c r="A122" s="39"/>
      <c r="B122" s="40"/>
      <c r="C122" s="213" t="s">
        <v>182</v>
      </c>
      <c r="D122" s="213" t="s">
        <v>140</v>
      </c>
      <c r="E122" s="214" t="s">
        <v>190</v>
      </c>
      <c r="F122" s="215" t="s">
        <v>191</v>
      </c>
      <c r="G122" s="216" t="s">
        <v>192</v>
      </c>
      <c r="H122" s="217">
        <v>22</v>
      </c>
      <c r="I122" s="218"/>
      <c r="J122" s="219">
        <f>ROUND(I122*H122,2)</f>
        <v>0</v>
      </c>
      <c r="K122" s="215" t="s">
        <v>144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0.20499999999999999</v>
      </c>
      <c r="T122" s="223">
        <f>S122*H122</f>
        <v>4.5099999999999998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145</v>
      </c>
      <c r="AT122" s="224" t="s">
        <v>140</v>
      </c>
      <c r="AU122" s="224" t="s">
        <v>82</v>
      </c>
      <c r="AY122" s="18" t="s">
        <v>138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145</v>
      </c>
      <c r="BM122" s="224" t="s">
        <v>193</v>
      </c>
    </row>
    <row r="123" s="2" customFormat="1">
      <c r="A123" s="39"/>
      <c r="B123" s="40"/>
      <c r="C123" s="41"/>
      <c r="D123" s="226" t="s">
        <v>147</v>
      </c>
      <c r="E123" s="41"/>
      <c r="F123" s="227" t="s">
        <v>194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147</v>
      </c>
      <c r="AU123" s="18" t="s">
        <v>82</v>
      </c>
    </row>
    <row r="124" s="2" customFormat="1">
      <c r="A124" s="39"/>
      <c r="B124" s="40"/>
      <c r="C124" s="41"/>
      <c r="D124" s="231" t="s">
        <v>149</v>
      </c>
      <c r="E124" s="41"/>
      <c r="F124" s="232" t="s">
        <v>195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149</v>
      </c>
      <c r="AU124" s="18" t="s">
        <v>82</v>
      </c>
    </row>
    <row r="125" s="13" customFormat="1">
      <c r="A125" s="13"/>
      <c r="B125" s="234"/>
      <c r="C125" s="235"/>
      <c r="D125" s="226" t="s">
        <v>153</v>
      </c>
      <c r="E125" s="236" t="s">
        <v>19</v>
      </c>
      <c r="F125" s="237" t="s">
        <v>154</v>
      </c>
      <c r="G125" s="235"/>
      <c r="H125" s="236" t="s">
        <v>19</v>
      </c>
      <c r="I125" s="238"/>
      <c r="J125" s="235"/>
      <c r="K125" s="235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153</v>
      </c>
      <c r="AU125" s="243" t="s">
        <v>82</v>
      </c>
      <c r="AV125" s="13" t="s">
        <v>80</v>
      </c>
      <c r="AW125" s="13" t="s">
        <v>33</v>
      </c>
      <c r="AX125" s="13" t="s">
        <v>72</v>
      </c>
      <c r="AY125" s="243" t="s">
        <v>138</v>
      </c>
    </row>
    <row r="126" s="14" customFormat="1">
      <c r="A126" s="14"/>
      <c r="B126" s="244"/>
      <c r="C126" s="245"/>
      <c r="D126" s="226" t="s">
        <v>153</v>
      </c>
      <c r="E126" s="246" t="s">
        <v>19</v>
      </c>
      <c r="F126" s="247" t="s">
        <v>196</v>
      </c>
      <c r="G126" s="245"/>
      <c r="H126" s="248">
        <v>22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153</v>
      </c>
      <c r="AU126" s="254" t="s">
        <v>82</v>
      </c>
      <c r="AV126" s="14" t="s">
        <v>82</v>
      </c>
      <c r="AW126" s="14" t="s">
        <v>33</v>
      </c>
      <c r="AX126" s="14" t="s">
        <v>72</v>
      </c>
      <c r="AY126" s="254" t="s">
        <v>138</v>
      </c>
    </row>
    <row r="127" s="2" customFormat="1" ht="16.5" customHeight="1">
      <c r="A127" s="39"/>
      <c r="B127" s="40"/>
      <c r="C127" s="213" t="s">
        <v>197</v>
      </c>
      <c r="D127" s="213" t="s">
        <v>140</v>
      </c>
      <c r="E127" s="214" t="s">
        <v>198</v>
      </c>
      <c r="F127" s="215" t="s">
        <v>199</v>
      </c>
      <c r="G127" s="216" t="s">
        <v>143</v>
      </c>
      <c r="H127" s="217">
        <v>245</v>
      </c>
      <c r="I127" s="218"/>
      <c r="J127" s="219">
        <f>ROUND(I127*H127,2)</f>
        <v>0</v>
      </c>
      <c r="K127" s="215" t="s">
        <v>144</v>
      </c>
      <c r="L127" s="45"/>
      <c r="M127" s="220" t="s">
        <v>19</v>
      </c>
      <c r="N127" s="221" t="s">
        <v>43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145</v>
      </c>
      <c r="AT127" s="224" t="s">
        <v>140</v>
      </c>
      <c r="AU127" s="224" t="s">
        <v>82</v>
      </c>
      <c r="AY127" s="18" t="s">
        <v>138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80</v>
      </c>
      <c r="BK127" s="225">
        <f>ROUND(I127*H127,2)</f>
        <v>0</v>
      </c>
      <c r="BL127" s="18" t="s">
        <v>145</v>
      </c>
      <c r="BM127" s="224" t="s">
        <v>200</v>
      </c>
    </row>
    <row r="128" s="2" customFormat="1">
      <c r="A128" s="39"/>
      <c r="B128" s="40"/>
      <c r="C128" s="41"/>
      <c r="D128" s="226" t="s">
        <v>147</v>
      </c>
      <c r="E128" s="41"/>
      <c r="F128" s="227" t="s">
        <v>201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147</v>
      </c>
      <c r="AU128" s="18" t="s">
        <v>82</v>
      </c>
    </row>
    <row r="129" s="2" customFormat="1">
      <c r="A129" s="39"/>
      <c r="B129" s="40"/>
      <c r="C129" s="41"/>
      <c r="D129" s="231" t="s">
        <v>149</v>
      </c>
      <c r="E129" s="41"/>
      <c r="F129" s="232" t="s">
        <v>202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149</v>
      </c>
      <c r="AU129" s="18" t="s">
        <v>82</v>
      </c>
    </row>
    <row r="130" s="13" customFormat="1">
      <c r="A130" s="13"/>
      <c r="B130" s="234"/>
      <c r="C130" s="235"/>
      <c r="D130" s="226" t="s">
        <v>153</v>
      </c>
      <c r="E130" s="236" t="s">
        <v>19</v>
      </c>
      <c r="F130" s="237" t="s">
        <v>154</v>
      </c>
      <c r="G130" s="235"/>
      <c r="H130" s="236" t="s">
        <v>19</v>
      </c>
      <c r="I130" s="238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153</v>
      </c>
      <c r="AU130" s="243" t="s">
        <v>82</v>
      </c>
      <c r="AV130" s="13" t="s">
        <v>80</v>
      </c>
      <c r="AW130" s="13" t="s">
        <v>33</v>
      </c>
      <c r="AX130" s="13" t="s">
        <v>72</v>
      </c>
      <c r="AY130" s="243" t="s">
        <v>138</v>
      </c>
    </row>
    <row r="131" s="14" customFormat="1">
      <c r="A131" s="14"/>
      <c r="B131" s="244"/>
      <c r="C131" s="245"/>
      <c r="D131" s="226" t="s">
        <v>153</v>
      </c>
      <c r="E131" s="246" t="s">
        <v>19</v>
      </c>
      <c r="F131" s="247" t="s">
        <v>203</v>
      </c>
      <c r="G131" s="245"/>
      <c r="H131" s="248">
        <v>245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153</v>
      </c>
      <c r="AU131" s="254" t="s">
        <v>82</v>
      </c>
      <c r="AV131" s="14" t="s">
        <v>82</v>
      </c>
      <c r="AW131" s="14" t="s">
        <v>33</v>
      </c>
      <c r="AX131" s="14" t="s">
        <v>72</v>
      </c>
      <c r="AY131" s="254" t="s">
        <v>138</v>
      </c>
    </row>
    <row r="132" s="2" customFormat="1" ht="21.75" customHeight="1">
      <c r="A132" s="39"/>
      <c r="B132" s="40"/>
      <c r="C132" s="213" t="s">
        <v>204</v>
      </c>
      <c r="D132" s="213" t="s">
        <v>140</v>
      </c>
      <c r="E132" s="214" t="s">
        <v>205</v>
      </c>
      <c r="F132" s="215" t="s">
        <v>206</v>
      </c>
      <c r="G132" s="216" t="s">
        <v>207</v>
      </c>
      <c r="H132" s="217">
        <v>46.5</v>
      </c>
      <c r="I132" s="218"/>
      <c r="J132" s="219">
        <f>ROUND(I132*H132,2)</f>
        <v>0</v>
      </c>
      <c r="K132" s="215" t="s">
        <v>144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145</v>
      </c>
      <c r="AT132" s="224" t="s">
        <v>140</v>
      </c>
      <c r="AU132" s="224" t="s">
        <v>82</v>
      </c>
      <c r="AY132" s="18" t="s">
        <v>138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80</v>
      </c>
      <c r="BK132" s="225">
        <f>ROUND(I132*H132,2)</f>
        <v>0</v>
      </c>
      <c r="BL132" s="18" t="s">
        <v>145</v>
      </c>
      <c r="BM132" s="224" t="s">
        <v>208</v>
      </c>
    </row>
    <row r="133" s="2" customFormat="1">
      <c r="A133" s="39"/>
      <c r="B133" s="40"/>
      <c r="C133" s="41"/>
      <c r="D133" s="226" t="s">
        <v>147</v>
      </c>
      <c r="E133" s="41"/>
      <c r="F133" s="227" t="s">
        <v>209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147</v>
      </c>
      <c r="AU133" s="18" t="s">
        <v>82</v>
      </c>
    </row>
    <row r="134" s="2" customFormat="1">
      <c r="A134" s="39"/>
      <c r="B134" s="40"/>
      <c r="C134" s="41"/>
      <c r="D134" s="231" t="s">
        <v>149</v>
      </c>
      <c r="E134" s="41"/>
      <c r="F134" s="232" t="s">
        <v>210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149</v>
      </c>
      <c r="AU134" s="18" t="s">
        <v>82</v>
      </c>
    </row>
    <row r="135" s="13" customFormat="1">
      <c r="A135" s="13"/>
      <c r="B135" s="234"/>
      <c r="C135" s="235"/>
      <c r="D135" s="226" t="s">
        <v>153</v>
      </c>
      <c r="E135" s="236" t="s">
        <v>19</v>
      </c>
      <c r="F135" s="237" t="s">
        <v>154</v>
      </c>
      <c r="G135" s="235"/>
      <c r="H135" s="236" t="s">
        <v>19</v>
      </c>
      <c r="I135" s="238"/>
      <c r="J135" s="235"/>
      <c r="K135" s="235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153</v>
      </c>
      <c r="AU135" s="243" t="s">
        <v>82</v>
      </c>
      <c r="AV135" s="13" t="s">
        <v>80</v>
      </c>
      <c r="AW135" s="13" t="s">
        <v>33</v>
      </c>
      <c r="AX135" s="13" t="s">
        <v>72</v>
      </c>
      <c r="AY135" s="243" t="s">
        <v>138</v>
      </c>
    </row>
    <row r="136" s="14" customFormat="1">
      <c r="A136" s="14"/>
      <c r="B136" s="244"/>
      <c r="C136" s="245"/>
      <c r="D136" s="226" t="s">
        <v>153</v>
      </c>
      <c r="E136" s="246" t="s">
        <v>19</v>
      </c>
      <c r="F136" s="247" t="s">
        <v>211</v>
      </c>
      <c r="G136" s="245"/>
      <c r="H136" s="248">
        <v>46.5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153</v>
      </c>
      <c r="AU136" s="254" t="s">
        <v>82</v>
      </c>
      <c r="AV136" s="14" t="s">
        <v>82</v>
      </c>
      <c r="AW136" s="14" t="s">
        <v>33</v>
      </c>
      <c r="AX136" s="14" t="s">
        <v>72</v>
      </c>
      <c r="AY136" s="254" t="s">
        <v>138</v>
      </c>
    </row>
    <row r="137" s="2" customFormat="1" ht="24.15" customHeight="1">
      <c r="A137" s="39"/>
      <c r="B137" s="40"/>
      <c r="C137" s="213" t="s">
        <v>212</v>
      </c>
      <c r="D137" s="213" t="s">
        <v>140</v>
      </c>
      <c r="E137" s="214" t="s">
        <v>213</v>
      </c>
      <c r="F137" s="215" t="s">
        <v>214</v>
      </c>
      <c r="G137" s="216" t="s">
        <v>207</v>
      </c>
      <c r="H137" s="217">
        <v>4.2000000000000002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145</v>
      </c>
      <c r="AT137" s="224" t="s">
        <v>140</v>
      </c>
      <c r="AU137" s="224" t="s">
        <v>82</v>
      </c>
      <c r="AY137" s="18" t="s">
        <v>138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80</v>
      </c>
      <c r="BK137" s="225">
        <f>ROUND(I137*H137,2)</f>
        <v>0</v>
      </c>
      <c r="BL137" s="18" t="s">
        <v>145</v>
      </c>
      <c r="BM137" s="224" t="s">
        <v>215</v>
      </c>
    </row>
    <row r="138" s="2" customFormat="1">
      <c r="A138" s="39"/>
      <c r="B138" s="40"/>
      <c r="C138" s="41"/>
      <c r="D138" s="226" t="s">
        <v>147</v>
      </c>
      <c r="E138" s="41"/>
      <c r="F138" s="227" t="s">
        <v>216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147</v>
      </c>
      <c r="AU138" s="18" t="s">
        <v>82</v>
      </c>
    </row>
    <row r="139" s="13" customFormat="1">
      <c r="A139" s="13"/>
      <c r="B139" s="234"/>
      <c r="C139" s="235"/>
      <c r="D139" s="226" t="s">
        <v>153</v>
      </c>
      <c r="E139" s="236" t="s">
        <v>19</v>
      </c>
      <c r="F139" s="237" t="s">
        <v>217</v>
      </c>
      <c r="G139" s="235"/>
      <c r="H139" s="236" t="s">
        <v>19</v>
      </c>
      <c r="I139" s="238"/>
      <c r="J139" s="235"/>
      <c r="K139" s="235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153</v>
      </c>
      <c r="AU139" s="243" t="s">
        <v>82</v>
      </c>
      <c r="AV139" s="13" t="s">
        <v>80</v>
      </c>
      <c r="AW139" s="13" t="s">
        <v>33</v>
      </c>
      <c r="AX139" s="13" t="s">
        <v>72</v>
      </c>
      <c r="AY139" s="243" t="s">
        <v>138</v>
      </c>
    </row>
    <row r="140" s="14" customFormat="1">
      <c r="A140" s="14"/>
      <c r="B140" s="244"/>
      <c r="C140" s="245"/>
      <c r="D140" s="226" t="s">
        <v>153</v>
      </c>
      <c r="E140" s="246" t="s">
        <v>19</v>
      </c>
      <c r="F140" s="247" t="s">
        <v>218</v>
      </c>
      <c r="G140" s="245"/>
      <c r="H140" s="248">
        <v>4.2000000000000002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153</v>
      </c>
      <c r="AU140" s="254" t="s">
        <v>82</v>
      </c>
      <c r="AV140" s="14" t="s">
        <v>82</v>
      </c>
      <c r="AW140" s="14" t="s">
        <v>33</v>
      </c>
      <c r="AX140" s="14" t="s">
        <v>72</v>
      </c>
      <c r="AY140" s="254" t="s">
        <v>138</v>
      </c>
    </row>
    <row r="141" s="2" customFormat="1" ht="24.15" customHeight="1">
      <c r="A141" s="39"/>
      <c r="B141" s="40"/>
      <c r="C141" s="213" t="s">
        <v>219</v>
      </c>
      <c r="D141" s="213" t="s">
        <v>140</v>
      </c>
      <c r="E141" s="214" t="s">
        <v>220</v>
      </c>
      <c r="F141" s="215" t="s">
        <v>221</v>
      </c>
      <c r="G141" s="216" t="s">
        <v>207</v>
      </c>
      <c r="H141" s="217">
        <v>79.049999999999997</v>
      </c>
      <c r="I141" s="218"/>
      <c r="J141" s="219">
        <f>ROUND(I141*H141,2)</f>
        <v>0</v>
      </c>
      <c r="K141" s="215" t="s">
        <v>19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145</v>
      </c>
      <c r="AT141" s="224" t="s">
        <v>140</v>
      </c>
      <c r="AU141" s="224" t="s">
        <v>82</v>
      </c>
      <c r="AY141" s="18" t="s">
        <v>138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80</v>
      </c>
      <c r="BK141" s="225">
        <f>ROUND(I141*H141,2)</f>
        <v>0</v>
      </c>
      <c r="BL141" s="18" t="s">
        <v>145</v>
      </c>
      <c r="BM141" s="224" t="s">
        <v>222</v>
      </c>
    </row>
    <row r="142" s="2" customFormat="1">
      <c r="A142" s="39"/>
      <c r="B142" s="40"/>
      <c r="C142" s="41"/>
      <c r="D142" s="226" t="s">
        <v>147</v>
      </c>
      <c r="E142" s="41"/>
      <c r="F142" s="227" t="s">
        <v>223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147</v>
      </c>
      <c r="AU142" s="18" t="s">
        <v>82</v>
      </c>
    </row>
    <row r="143" s="13" customFormat="1">
      <c r="A143" s="13"/>
      <c r="B143" s="234"/>
      <c r="C143" s="235"/>
      <c r="D143" s="226" t="s">
        <v>153</v>
      </c>
      <c r="E143" s="236" t="s">
        <v>19</v>
      </c>
      <c r="F143" s="237" t="s">
        <v>154</v>
      </c>
      <c r="G143" s="235"/>
      <c r="H143" s="236" t="s">
        <v>19</v>
      </c>
      <c r="I143" s="238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153</v>
      </c>
      <c r="AU143" s="243" t="s">
        <v>82</v>
      </c>
      <c r="AV143" s="13" t="s">
        <v>80</v>
      </c>
      <c r="AW143" s="13" t="s">
        <v>33</v>
      </c>
      <c r="AX143" s="13" t="s">
        <v>72</v>
      </c>
      <c r="AY143" s="243" t="s">
        <v>138</v>
      </c>
    </row>
    <row r="144" s="14" customFormat="1">
      <c r="A144" s="14"/>
      <c r="B144" s="244"/>
      <c r="C144" s="245"/>
      <c r="D144" s="226" t="s">
        <v>153</v>
      </c>
      <c r="E144" s="246" t="s">
        <v>19</v>
      </c>
      <c r="F144" s="247" t="s">
        <v>224</v>
      </c>
      <c r="G144" s="245"/>
      <c r="H144" s="248">
        <v>32.549999999999997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153</v>
      </c>
      <c r="AU144" s="254" t="s">
        <v>82</v>
      </c>
      <c r="AV144" s="14" t="s">
        <v>82</v>
      </c>
      <c r="AW144" s="14" t="s">
        <v>33</v>
      </c>
      <c r="AX144" s="14" t="s">
        <v>72</v>
      </c>
      <c r="AY144" s="254" t="s">
        <v>138</v>
      </c>
    </row>
    <row r="145" s="14" customFormat="1">
      <c r="A145" s="14"/>
      <c r="B145" s="244"/>
      <c r="C145" s="245"/>
      <c r="D145" s="226" t="s">
        <v>153</v>
      </c>
      <c r="E145" s="246" t="s">
        <v>19</v>
      </c>
      <c r="F145" s="247" t="s">
        <v>211</v>
      </c>
      <c r="G145" s="245"/>
      <c r="H145" s="248">
        <v>46.5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153</v>
      </c>
      <c r="AU145" s="254" t="s">
        <v>82</v>
      </c>
      <c r="AV145" s="14" t="s">
        <v>82</v>
      </c>
      <c r="AW145" s="14" t="s">
        <v>33</v>
      </c>
      <c r="AX145" s="14" t="s">
        <v>72</v>
      </c>
      <c r="AY145" s="254" t="s">
        <v>138</v>
      </c>
    </row>
    <row r="146" s="2" customFormat="1" ht="16.5" customHeight="1">
      <c r="A146" s="39"/>
      <c r="B146" s="40"/>
      <c r="C146" s="213" t="s">
        <v>225</v>
      </c>
      <c r="D146" s="213" t="s">
        <v>140</v>
      </c>
      <c r="E146" s="214" t="s">
        <v>226</v>
      </c>
      <c r="F146" s="215" t="s">
        <v>227</v>
      </c>
      <c r="G146" s="216" t="s">
        <v>228</v>
      </c>
      <c r="H146" s="217">
        <v>142.28999999999999</v>
      </c>
      <c r="I146" s="218"/>
      <c r="J146" s="219">
        <f>ROUND(I146*H146,2)</f>
        <v>0</v>
      </c>
      <c r="K146" s="215" t="s">
        <v>144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145</v>
      </c>
      <c r="AT146" s="224" t="s">
        <v>140</v>
      </c>
      <c r="AU146" s="224" t="s">
        <v>82</v>
      </c>
      <c r="AY146" s="18" t="s">
        <v>138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80</v>
      </c>
      <c r="BK146" s="225">
        <f>ROUND(I146*H146,2)</f>
        <v>0</v>
      </c>
      <c r="BL146" s="18" t="s">
        <v>145</v>
      </c>
      <c r="BM146" s="224" t="s">
        <v>229</v>
      </c>
    </row>
    <row r="147" s="2" customFormat="1">
      <c r="A147" s="39"/>
      <c r="B147" s="40"/>
      <c r="C147" s="41"/>
      <c r="D147" s="226" t="s">
        <v>147</v>
      </c>
      <c r="E147" s="41"/>
      <c r="F147" s="227" t="s">
        <v>230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147</v>
      </c>
      <c r="AU147" s="18" t="s">
        <v>82</v>
      </c>
    </row>
    <row r="148" s="2" customFormat="1">
      <c r="A148" s="39"/>
      <c r="B148" s="40"/>
      <c r="C148" s="41"/>
      <c r="D148" s="231" t="s">
        <v>149</v>
      </c>
      <c r="E148" s="41"/>
      <c r="F148" s="232" t="s">
        <v>231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149</v>
      </c>
      <c r="AU148" s="18" t="s">
        <v>82</v>
      </c>
    </row>
    <row r="149" s="13" customFormat="1">
      <c r="A149" s="13"/>
      <c r="B149" s="234"/>
      <c r="C149" s="235"/>
      <c r="D149" s="226" t="s">
        <v>153</v>
      </c>
      <c r="E149" s="236" t="s">
        <v>19</v>
      </c>
      <c r="F149" s="237" t="s">
        <v>154</v>
      </c>
      <c r="G149" s="235"/>
      <c r="H149" s="236" t="s">
        <v>19</v>
      </c>
      <c r="I149" s="238"/>
      <c r="J149" s="235"/>
      <c r="K149" s="235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153</v>
      </c>
      <c r="AU149" s="243" t="s">
        <v>82</v>
      </c>
      <c r="AV149" s="13" t="s">
        <v>80</v>
      </c>
      <c r="AW149" s="13" t="s">
        <v>33</v>
      </c>
      <c r="AX149" s="13" t="s">
        <v>72</v>
      </c>
      <c r="AY149" s="243" t="s">
        <v>138</v>
      </c>
    </row>
    <row r="150" s="14" customFormat="1">
      <c r="A150" s="14"/>
      <c r="B150" s="244"/>
      <c r="C150" s="245"/>
      <c r="D150" s="226" t="s">
        <v>153</v>
      </c>
      <c r="E150" s="246" t="s">
        <v>19</v>
      </c>
      <c r="F150" s="247" t="s">
        <v>224</v>
      </c>
      <c r="G150" s="245"/>
      <c r="H150" s="248">
        <v>32.549999999999997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153</v>
      </c>
      <c r="AU150" s="254" t="s">
        <v>82</v>
      </c>
      <c r="AV150" s="14" t="s">
        <v>82</v>
      </c>
      <c r="AW150" s="14" t="s">
        <v>33</v>
      </c>
      <c r="AX150" s="14" t="s">
        <v>72</v>
      </c>
      <c r="AY150" s="254" t="s">
        <v>138</v>
      </c>
    </row>
    <row r="151" s="14" customFormat="1">
      <c r="A151" s="14"/>
      <c r="B151" s="244"/>
      <c r="C151" s="245"/>
      <c r="D151" s="226" t="s">
        <v>153</v>
      </c>
      <c r="E151" s="246" t="s">
        <v>19</v>
      </c>
      <c r="F151" s="247" t="s">
        <v>211</v>
      </c>
      <c r="G151" s="245"/>
      <c r="H151" s="248">
        <v>46.5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153</v>
      </c>
      <c r="AU151" s="254" t="s">
        <v>82</v>
      </c>
      <c r="AV151" s="14" t="s">
        <v>82</v>
      </c>
      <c r="AW151" s="14" t="s">
        <v>33</v>
      </c>
      <c r="AX151" s="14" t="s">
        <v>72</v>
      </c>
      <c r="AY151" s="254" t="s">
        <v>138</v>
      </c>
    </row>
    <row r="152" s="14" customFormat="1">
      <c r="A152" s="14"/>
      <c r="B152" s="244"/>
      <c r="C152" s="245"/>
      <c r="D152" s="226" t="s">
        <v>153</v>
      </c>
      <c r="E152" s="245"/>
      <c r="F152" s="247" t="s">
        <v>232</v>
      </c>
      <c r="G152" s="245"/>
      <c r="H152" s="248">
        <v>142.28999999999999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153</v>
      </c>
      <c r="AU152" s="254" t="s">
        <v>82</v>
      </c>
      <c r="AV152" s="14" t="s">
        <v>82</v>
      </c>
      <c r="AW152" s="14" t="s">
        <v>4</v>
      </c>
      <c r="AX152" s="14" t="s">
        <v>80</v>
      </c>
      <c r="AY152" s="254" t="s">
        <v>138</v>
      </c>
    </row>
    <row r="153" s="2" customFormat="1" ht="16.5" customHeight="1">
      <c r="A153" s="39"/>
      <c r="B153" s="40"/>
      <c r="C153" s="213" t="s">
        <v>233</v>
      </c>
      <c r="D153" s="213" t="s">
        <v>140</v>
      </c>
      <c r="E153" s="214" t="s">
        <v>234</v>
      </c>
      <c r="F153" s="215" t="s">
        <v>235</v>
      </c>
      <c r="G153" s="216" t="s">
        <v>143</v>
      </c>
      <c r="H153" s="217">
        <v>305.80000000000001</v>
      </c>
      <c r="I153" s="218"/>
      <c r="J153" s="219">
        <f>ROUND(I153*H153,2)</f>
        <v>0</v>
      </c>
      <c r="K153" s="215" t="s">
        <v>144</v>
      </c>
      <c r="L153" s="45"/>
      <c r="M153" s="220" t="s">
        <v>19</v>
      </c>
      <c r="N153" s="221" t="s">
        <v>43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145</v>
      </c>
      <c r="AT153" s="224" t="s">
        <v>140</v>
      </c>
      <c r="AU153" s="224" t="s">
        <v>82</v>
      </c>
      <c r="AY153" s="18" t="s">
        <v>138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80</v>
      </c>
      <c r="BK153" s="225">
        <f>ROUND(I153*H153,2)</f>
        <v>0</v>
      </c>
      <c r="BL153" s="18" t="s">
        <v>145</v>
      </c>
      <c r="BM153" s="224" t="s">
        <v>236</v>
      </c>
    </row>
    <row r="154" s="2" customFormat="1">
      <c r="A154" s="39"/>
      <c r="B154" s="40"/>
      <c r="C154" s="41"/>
      <c r="D154" s="226" t="s">
        <v>147</v>
      </c>
      <c r="E154" s="41"/>
      <c r="F154" s="227" t="s">
        <v>237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147</v>
      </c>
      <c r="AU154" s="18" t="s">
        <v>82</v>
      </c>
    </row>
    <row r="155" s="2" customFormat="1">
      <c r="A155" s="39"/>
      <c r="B155" s="40"/>
      <c r="C155" s="41"/>
      <c r="D155" s="231" t="s">
        <v>149</v>
      </c>
      <c r="E155" s="41"/>
      <c r="F155" s="232" t="s">
        <v>238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149</v>
      </c>
      <c r="AU155" s="18" t="s">
        <v>82</v>
      </c>
    </row>
    <row r="156" s="13" customFormat="1">
      <c r="A156" s="13"/>
      <c r="B156" s="234"/>
      <c r="C156" s="235"/>
      <c r="D156" s="226" t="s">
        <v>153</v>
      </c>
      <c r="E156" s="236" t="s">
        <v>19</v>
      </c>
      <c r="F156" s="237" t="s">
        <v>154</v>
      </c>
      <c r="G156" s="235"/>
      <c r="H156" s="236" t="s">
        <v>19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153</v>
      </c>
      <c r="AU156" s="243" t="s">
        <v>82</v>
      </c>
      <c r="AV156" s="13" t="s">
        <v>80</v>
      </c>
      <c r="AW156" s="13" t="s">
        <v>33</v>
      </c>
      <c r="AX156" s="13" t="s">
        <v>72</v>
      </c>
      <c r="AY156" s="243" t="s">
        <v>138</v>
      </c>
    </row>
    <row r="157" s="14" customFormat="1">
      <c r="A157" s="14"/>
      <c r="B157" s="244"/>
      <c r="C157" s="245"/>
      <c r="D157" s="226" t="s">
        <v>153</v>
      </c>
      <c r="E157" s="246" t="s">
        <v>19</v>
      </c>
      <c r="F157" s="247" t="s">
        <v>239</v>
      </c>
      <c r="G157" s="245"/>
      <c r="H157" s="248">
        <v>305.80000000000001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153</v>
      </c>
      <c r="AU157" s="254" t="s">
        <v>82</v>
      </c>
      <c r="AV157" s="14" t="s">
        <v>82</v>
      </c>
      <c r="AW157" s="14" t="s">
        <v>33</v>
      </c>
      <c r="AX157" s="14" t="s">
        <v>72</v>
      </c>
      <c r="AY157" s="254" t="s">
        <v>138</v>
      </c>
    </row>
    <row r="158" s="12" customFormat="1" ht="22.8" customHeight="1">
      <c r="A158" s="12"/>
      <c r="B158" s="197"/>
      <c r="C158" s="198"/>
      <c r="D158" s="199" t="s">
        <v>71</v>
      </c>
      <c r="E158" s="211" t="s">
        <v>175</v>
      </c>
      <c r="F158" s="211" t="s">
        <v>240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SUM(P159:P214)</f>
        <v>0</v>
      </c>
      <c r="Q158" s="205"/>
      <c r="R158" s="206">
        <f>SUM(R159:R214)</f>
        <v>69.153608000000006</v>
      </c>
      <c r="S158" s="205"/>
      <c r="T158" s="207">
        <f>SUM(T159:T214)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80</v>
      </c>
      <c r="AT158" s="209" t="s">
        <v>71</v>
      </c>
      <c r="AU158" s="209" t="s">
        <v>80</v>
      </c>
      <c r="AY158" s="208" t="s">
        <v>138</v>
      </c>
      <c r="BK158" s="210">
        <f>SUM(BK159:BK214)</f>
        <v>0</v>
      </c>
    </row>
    <row r="159" s="2" customFormat="1" ht="16.5" customHeight="1">
      <c r="A159" s="39"/>
      <c r="B159" s="40"/>
      <c r="C159" s="213" t="s">
        <v>241</v>
      </c>
      <c r="D159" s="213" t="s">
        <v>140</v>
      </c>
      <c r="E159" s="214" t="s">
        <v>242</v>
      </c>
      <c r="F159" s="215" t="s">
        <v>243</v>
      </c>
      <c r="G159" s="216" t="s">
        <v>143</v>
      </c>
      <c r="H159" s="217">
        <v>254.09999999999999</v>
      </c>
      <c r="I159" s="218"/>
      <c r="J159" s="219">
        <f>ROUND(I159*H159,2)</f>
        <v>0</v>
      </c>
      <c r="K159" s="215" t="s">
        <v>144</v>
      </c>
      <c r="L159" s="45"/>
      <c r="M159" s="220" t="s">
        <v>19</v>
      </c>
      <c r="N159" s="221" t="s">
        <v>43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145</v>
      </c>
      <c r="AT159" s="224" t="s">
        <v>140</v>
      </c>
      <c r="AU159" s="224" t="s">
        <v>82</v>
      </c>
      <c r="AY159" s="18" t="s">
        <v>138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80</v>
      </c>
      <c r="BK159" s="225">
        <f>ROUND(I159*H159,2)</f>
        <v>0</v>
      </c>
      <c r="BL159" s="18" t="s">
        <v>145</v>
      </c>
      <c r="BM159" s="224" t="s">
        <v>244</v>
      </c>
    </row>
    <row r="160" s="2" customFormat="1">
      <c r="A160" s="39"/>
      <c r="B160" s="40"/>
      <c r="C160" s="41"/>
      <c r="D160" s="226" t="s">
        <v>147</v>
      </c>
      <c r="E160" s="41"/>
      <c r="F160" s="227" t="s">
        <v>245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147</v>
      </c>
      <c r="AU160" s="18" t="s">
        <v>82</v>
      </c>
    </row>
    <row r="161" s="2" customFormat="1">
      <c r="A161" s="39"/>
      <c r="B161" s="40"/>
      <c r="C161" s="41"/>
      <c r="D161" s="231" t="s">
        <v>149</v>
      </c>
      <c r="E161" s="41"/>
      <c r="F161" s="232" t="s">
        <v>246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82</v>
      </c>
    </row>
    <row r="162" s="13" customFormat="1">
      <c r="A162" s="13"/>
      <c r="B162" s="234"/>
      <c r="C162" s="235"/>
      <c r="D162" s="226" t="s">
        <v>153</v>
      </c>
      <c r="E162" s="236" t="s">
        <v>19</v>
      </c>
      <c r="F162" s="237" t="s">
        <v>247</v>
      </c>
      <c r="G162" s="235"/>
      <c r="H162" s="236" t="s">
        <v>19</v>
      </c>
      <c r="I162" s="238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153</v>
      </c>
      <c r="AU162" s="243" t="s">
        <v>82</v>
      </c>
      <c r="AV162" s="13" t="s">
        <v>80</v>
      </c>
      <c r="AW162" s="13" t="s">
        <v>33</v>
      </c>
      <c r="AX162" s="13" t="s">
        <v>72</v>
      </c>
      <c r="AY162" s="243" t="s">
        <v>138</v>
      </c>
    </row>
    <row r="163" s="14" customFormat="1">
      <c r="A163" s="14"/>
      <c r="B163" s="244"/>
      <c r="C163" s="245"/>
      <c r="D163" s="226" t="s">
        <v>153</v>
      </c>
      <c r="E163" s="246" t="s">
        <v>19</v>
      </c>
      <c r="F163" s="247" t="s">
        <v>248</v>
      </c>
      <c r="G163" s="245"/>
      <c r="H163" s="248">
        <v>254.09999999999999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153</v>
      </c>
      <c r="AU163" s="254" t="s">
        <v>82</v>
      </c>
      <c r="AV163" s="14" t="s">
        <v>82</v>
      </c>
      <c r="AW163" s="14" t="s">
        <v>33</v>
      </c>
      <c r="AX163" s="14" t="s">
        <v>72</v>
      </c>
      <c r="AY163" s="254" t="s">
        <v>138</v>
      </c>
    </row>
    <row r="164" s="2" customFormat="1" ht="16.5" customHeight="1">
      <c r="A164" s="39"/>
      <c r="B164" s="40"/>
      <c r="C164" s="213" t="s">
        <v>8</v>
      </c>
      <c r="D164" s="213" t="s">
        <v>140</v>
      </c>
      <c r="E164" s="214" t="s">
        <v>249</v>
      </c>
      <c r="F164" s="215" t="s">
        <v>250</v>
      </c>
      <c r="G164" s="216" t="s">
        <v>143</v>
      </c>
      <c r="H164" s="217">
        <v>51.700000000000003</v>
      </c>
      <c r="I164" s="218"/>
      <c r="J164" s="219">
        <f>ROUND(I164*H164,2)</f>
        <v>0</v>
      </c>
      <c r="K164" s="215" t="s">
        <v>144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145</v>
      </c>
      <c r="AT164" s="224" t="s">
        <v>140</v>
      </c>
      <c r="AU164" s="224" t="s">
        <v>82</v>
      </c>
      <c r="AY164" s="18" t="s">
        <v>138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80</v>
      </c>
      <c r="BK164" s="225">
        <f>ROUND(I164*H164,2)</f>
        <v>0</v>
      </c>
      <c r="BL164" s="18" t="s">
        <v>145</v>
      </c>
      <c r="BM164" s="224" t="s">
        <v>251</v>
      </c>
    </row>
    <row r="165" s="2" customFormat="1">
      <c r="A165" s="39"/>
      <c r="B165" s="40"/>
      <c r="C165" s="41"/>
      <c r="D165" s="226" t="s">
        <v>147</v>
      </c>
      <c r="E165" s="41"/>
      <c r="F165" s="227" t="s">
        <v>252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147</v>
      </c>
      <c r="AU165" s="18" t="s">
        <v>82</v>
      </c>
    </row>
    <row r="166" s="2" customFormat="1">
      <c r="A166" s="39"/>
      <c r="B166" s="40"/>
      <c r="C166" s="41"/>
      <c r="D166" s="231" t="s">
        <v>149</v>
      </c>
      <c r="E166" s="41"/>
      <c r="F166" s="232" t="s">
        <v>253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149</v>
      </c>
      <c r="AU166" s="18" t="s">
        <v>82</v>
      </c>
    </row>
    <row r="167" s="13" customFormat="1">
      <c r="A167" s="13"/>
      <c r="B167" s="234"/>
      <c r="C167" s="235"/>
      <c r="D167" s="226" t="s">
        <v>153</v>
      </c>
      <c r="E167" s="236" t="s">
        <v>19</v>
      </c>
      <c r="F167" s="237" t="s">
        <v>254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153</v>
      </c>
      <c r="AU167" s="243" t="s">
        <v>82</v>
      </c>
      <c r="AV167" s="13" t="s">
        <v>80</v>
      </c>
      <c r="AW167" s="13" t="s">
        <v>33</v>
      </c>
      <c r="AX167" s="13" t="s">
        <v>72</v>
      </c>
      <c r="AY167" s="243" t="s">
        <v>138</v>
      </c>
    </row>
    <row r="168" s="14" customFormat="1">
      <c r="A168" s="14"/>
      <c r="B168" s="244"/>
      <c r="C168" s="245"/>
      <c r="D168" s="226" t="s">
        <v>153</v>
      </c>
      <c r="E168" s="246" t="s">
        <v>19</v>
      </c>
      <c r="F168" s="247" t="s">
        <v>255</v>
      </c>
      <c r="G168" s="245"/>
      <c r="H168" s="248">
        <v>51.700000000000003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153</v>
      </c>
      <c r="AU168" s="254" t="s">
        <v>82</v>
      </c>
      <c r="AV168" s="14" t="s">
        <v>82</v>
      </c>
      <c r="AW168" s="14" t="s">
        <v>33</v>
      </c>
      <c r="AX168" s="14" t="s">
        <v>72</v>
      </c>
      <c r="AY168" s="254" t="s">
        <v>138</v>
      </c>
    </row>
    <row r="169" s="2" customFormat="1" ht="16.5" customHeight="1">
      <c r="A169" s="39"/>
      <c r="B169" s="40"/>
      <c r="C169" s="213" t="s">
        <v>256</v>
      </c>
      <c r="D169" s="213" t="s">
        <v>140</v>
      </c>
      <c r="E169" s="214" t="s">
        <v>257</v>
      </c>
      <c r="F169" s="215" t="s">
        <v>258</v>
      </c>
      <c r="G169" s="216" t="s">
        <v>143</v>
      </c>
      <c r="H169" s="217">
        <v>13.6</v>
      </c>
      <c r="I169" s="218"/>
      <c r="J169" s="219">
        <f>ROUND(I169*H169,2)</f>
        <v>0</v>
      </c>
      <c r="K169" s="215" t="s">
        <v>144</v>
      </c>
      <c r="L169" s="45"/>
      <c r="M169" s="220" t="s">
        <v>19</v>
      </c>
      <c r="N169" s="221" t="s">
        <v>43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145</v>
      </c>
      <c r="AT169" s="224" t="s">
        <v>140</v>
      </c>
      <c r="AU169" s="224" t="s">
        <v>82</v>
      </c>
      <c r="AY169" s="18" t="s">
        <v>138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80</v>
      </c>
      <c r="BK169" s="225">
        <f>ROUND(I169*H169,2)</f>
        <v>0</v>
      </c>
      <c r="BL169" s="18" t="s">
        <v>145</v>
      </c>
      <c r="BM169" s="224" t="s">
        <v>259</v>
      </c>
    </row>
    <row r="170" s="2" customFormat="1">
      <c r="A170" s="39"/>
      <c r="B170" s="40"/>
      <c r="C170" s="41"/>
      <c r="D170" s="226" t="s">
        <v>147</v>
      </c>
      <c r="E170" s="41"/>
      <c r="F170" s="227" t="s">
        <v>260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147</v>
      </c>
      <c r="AU170" s="18" t="s">
        <v>82</v>
      </c>
    </row>
    <row r="171" s="2" customFormat="1">
      <c r="A171" s="39"/>
      <c r="B171" s="40"/>
      <c r="C171" s="41"/>
      <c r="D171" s="231" t="s">
        <v>149</v>
      </c>
      <c r="E171" s="41"/>
      <c r="F171" s="232" t="s">
        <v>261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149</v>
      </c>
      <c r="AU171" s="18" t="s">
        <v>82</v>
      </c>
    </row>
    <row r="172" s="13" customFormat="1">
      <c r="A172" s="13"/>
      <c r="B172" s="234"/>
      <c r="C172" s="235"/>
      <c r="D172" s="226" t="s">
        <v>153</v>
      </c>
      <c r="E172" s="236" t="s">
        <v>19</v>
      </c>
      <c r="F172" s="237" t="s">
        <v>262</v>
      </c>
      <c r="G172" s="235"/>
      <c r="H172" s="236" t="s">
        <v>19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153</v>
      </c>
      <c r="AU172" s="243" t="s">
        <v>82</v>
      </c>
      <c r="AV172" s="13" t="s">
        <v>80</v>
      </c>
      <c r="AW172" s="13" t="s">
        <v>33</v>
      </c>
      <c r="AX172" s="13" t="s">
        <v>72</v>
      </c>
      <c r="AY172" s="243" t="s">
        <v>138</v>
      </c>
    </row>
    <row r="173" s="14" customFormat="1">
      <c r="A173" s="14"/>
      <c r="B173" s="244"/>
      <c r="C173" s="245"/>
      <c r="D173" s="226" t="s">
        <v>153</v>
      </c>
      <c r="E173" s="246" t="s">
        <v>19</v>
      </c>
      <c r="F173" s="247" t="s">
        <v>263</v>
      </c>
      <c r="G173" s="245"/>
      <c r="H173" s="248">
        <v>13.6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153</v>
      </c>
      <c r="AU173" s="254" t="s">
        <v>82</v>
      </c>
      <c r="AV173" s="14" t="s">
        <v>82</v>
      </c>
      <c r="AW173" s="14" t="s">
        <v>33</v>
      </c>
      <c r="AX173" s="14" t="s">
        <v>72</v>
      </c>
      <c r="AY173" s="254" t="s">
        <v>138</v>
      </c>
    </row>
    <row r="174" s="2" customFormat="1" ht="16.5" customHeight="1">
      <c r="A174" s="39"/>
      <c r="B174" s="40"/>
      <c r="C174" s="213" t="s">
        <v>264</v>
      </c>
      <c r="D174" s="213" t="s">
        <v>140</v>
      </c>
      <c r="E174" s="214" t="s">
        <v>265</v>
      </c>
      <c r="F174" s="215" t="s">
        <v>266</v>
      </c>
      <c r="G174" s="216" t="s">
        <v>143</v>
      </c>
      <c r="H174" s="217">
        <v>1</v>
      </c>
      <c r="I174" s="218"/>
      <c r="J174" s="219">
        <f>ROUND(I174*H174,2)</f>
        <v>0</v>
      </c>
      <c r="K174" s="215" t="s">
        <v>144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0.084250000000000005</v>
      </c>
      <c r="R174" s="222">
        <f>Q174*H174</f>
        <v>0.084250000000000005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145</v>
      </c>
      <c r="AT174" s="224" t="s">
        <v>140</v>
      </c>
      <c r="AU174" s="224" t="s">
        <v>82</v>
      </c>
      <c r="AY174" s="18" t="s">
        <v>138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80</v>
      </c>
      <c r="BK174" s="225">
        <f>ROUND(I174*H174,2)</f>
        <v>0</v>
      </c>
      <c r="BL174" s="18" t="s">
        <v>145</v>
      </c>
      <c r="BM174" s="224" t="s">
        <v>267</v>
      </c>
    </row>
    <row r="175" s="2" customFormat="1">
      <c r="A175" s="39"/>
      <c r="B175" s="40"/>
      <c r="C175" s="41"/>
      <c r="D175" s="226" t="s">
        <v>147</v>
      </c>
      <c r="E175" s="41"/>
      <c r="F175" s="227" t="s">
        <v>268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82</v>
      </c>
    </row>
    <row r="176" s="2" customFormat="1">
      <c r="A176" s="39"/>
      <c r="B176" s="40"/>
      <c r="C176" s="41"/>
      <c r="D176" s="231" t="s">
        <v>149</v>
      </c>
      <c r="E176" s="41"/>
      <c r="F176" s="232" t="s">
        <v>269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149</v>
      </c>
      <c r="AU176" s="18" t="s">
        <v>82</v>
      </c>
    </row>
    <row r="177" s="13" customFormat="1">
      <c r="A177" s="13"/>
      <c r="B177" s="234"/>
      <c r="C177" s="235"/>
      <c r="D177" s="226" t="s">
        <v>153</v>
      </c>
      <c r="E177" s="236" t="s">
        <v>19</v>
      </c>
      <c r="F177" s="237" t="s">
        <v>247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153</v>
      </c>
      <c r="AU177" s="243" t="s">
        <v>82</v>
      </c>
      <c r="AV177" s="13" t="s">
        <v>80</v>
      </c>
      <c r="AW177" s="13" t="s">
        <v>33</v>
      </c>
      <c r="AX177" s="13" t="s">
        <v>72</v>
      </c>
      <c r="AY177" s="243" t="s">
        <v>138</v>
      </c>
    </row>
    <row r="178" s="14" customFormat="1">
      <c r="A178" s="14"/>
      <c r="B178" s="244"/>
      <c r="C178" s="245"/>
      <c r="D178" s="226" t="s">
        <v>153</v>
      </c>
      <c r="E178" s="246" t="s">
        <v>19</v>
      </c>
      <c r="F178" s="247" t="s">
        <v>270</v>
      </c>
      <c r="G178" s="245"/>
      <c r="H178" s="248">
        <v>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153</v>
      </c>
      <c r="AU178" s="254" t="s">
        <v>82</v>
      </c>
      <c r="AV178" s="14" t="s">
        <v>82</v>
      </c>
      <c r="AW178" s="14" t="s">
        <v>33</v>
      </c>
      <c r="AX178" s="14" t="s">
        <v>72</v>
      </c>
      <c r="AY178" s="254" t="s">
        <v>138</v>
      </c>
    </row>
    <row r="179" s="2" customFormat="1" ht="16.5" customHeight="1">
      <c r="A179" s="39"/>
      <c r="B179" s="40"/>
      <c r="C179" s="255" t="s">
        <v>271</v>
      </c>
      <c r="D179" s="255" t="s">
        <v>272</v>
      </c>
      <c r="E179" s="256" t="s">
        <v>273</v>
      </c>
      <c r="F179" s="257" t="s">
        <v>274</v>
      </c>
      <c r="G179" s="258" t="s">
        <v>143</v>
      </c>
      <c r="H179" s="259">
        <v>1.03</v>
      </c>
      <c r="I179" s="260"/>
      <c r="J179" s="261">
        <f>ROUND(I179*H179,2)</f>
        <v>0</v>
      </c>
      <c r="K179" s="257" t="s">
        <v>144</v>
      </c>
      <c r="L179" s="262"/>
      <c r="M179" s="263" t="s">
        <v>19</v>
      </c>
      <c r="N179" s="264" t="s">
        <v>43</v>
      </c>
      <c r="O179" s="85"/>
      <c r="P179" s="222">
        <f>O179*H179</f>
        <v>0</v>
      </c>
      <c r="Q179" s="222">
        <v>0.13100000000000001</v>
      </c>
      <c r="R179" s="222">
        <f>Q179*H179</f>
        <v>0.13493000000000002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197</v>
      </c>
      <c r="AT179" s="224" t="s">
        <v>272</v>
      </c>
      <c r="AU179" s="224" t="s">
        <v>82</v>
      </c>
      <c r="AY179" s="18" t="s">
        <v>138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80</v>
      </c>
      <c r="BK179" s="225">
        <f>ROUND(I179*H179,2)</f>
        <v>0</v>
      </c>
      <c r="BL179" s="18" t="s">
        <v>145</v>
      </c>
      <c r="BM179" s="224" t="s">
        <v>275</v>
      </c>
    </row>
    <row r="180" s="2" customFormat="1">
      <c r="A180" s="39"/>
      <c r="B180" s="40"/>
      <c r="C180" s="41"/>
      <c r="D180" s="226" t="s">
        <v>147</v>
      </c>
      <c r="E180" s="41"/>
      <c r="F180" s="227" t="s">
        <v>274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147</v>
      </c>
      <c r="AU180" s="18" t="s">
        <v>82</v>
      </c>
    </row>
    <row r="181" s="13" customFormat="1">
      <c r="A181" s="13"/>
      <c r="B181" s="234"/>
      <c r="C181" s="235"/>
      <c r="D181" s="226" t="s">
        <v>153</v>
      </c>
      <c r="E181" s="236" t="s">
        <v>19</v>
      </c>
      <c r="F181" s="237" t="s">
        <v>247</v>
      </c>
      <c r="G181" s="235"/>
      <c r="H181" s="236" t="s">
        <v>19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153</v>
      </c>
      <c r="AU181" s="243" t="s">
        <v>82</v>
      </c>
      <c r="AV181" s="13" t="s">
        <v>80</v>
      </c>
      <c r="AW181" s="13" t="s">
        <v>33</v>
      </c>
      <c r="AX181" s="13" t="s">
        <v>72</v>
      </c>
      <c r="AY181" s="243" t="s">
        <v>138</v>
      </c>
    </row>
    <row r="182" s="14" customFormat="1">
      <c r="A182" s="14"/>
      <c r="B182" s="244"/>
      <c r="C182" s="245"/>
      <c r="D182" s="226" t="s">
        <v>153</v>
      </c>
      <c r="E182" s="246" t="s">
        <v>19</v>
      </c>
      <c r="F182" s="247" t="s">
        <v>276</v>
      </c>
      <c r="G182" s="245"/>
      <c r="H182" s="248">
        <v>1.03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153</v>
      </c>
      <c r="AU182" s="254" t="s">
        <v>82</v>
      </c>
      <c r="AV182" s="14" t="s">
        <v>82</v>
      </c>
      <c r="AW182" s="14" t="s">
        <v>33</v>
      </c>
      <c r="AX182" s="14" t="s">
        <v>72</v>
      </c>
      <c r="AY182" s="254" t="s">
        <v>138</v>
      </c>
    </row>
    <row r="183" s="2" customFormat="1" ht="16.5" customHeight="1">
      <c r="A183" s="39"/>
      <c r="B183" s="40"/>
      <c r="C183" s="213" t="s">
        <v>277</v>
      </c>
      <c r="D183" s="213" t="s">
        <v>140</v>
      </c>
      <c r="E183" s="214" t="s">
        <v>278</v>
      </c>
      <c r="F183" s="215" t="s">
        <v>279</v>
      </c>
      <c r="G183" s="216" t="s">
        <v>143</v>
      </c>
      <c r="H183" s="217">
        <v>230</v>
      </c>
      <c r="I183" s="218"/>
      <c r="J183" s="219">
        <f>ROUND(I183*H183,2)</f>
        <v>0</v>
      </c>
      <c r="K183" s="215" t="s">
        <v>144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0.084250000000000005</v>
      </c>
      <c r="R183" s="222">
        <f>Q183*H183</f>
        <v>19.377500000000001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145</v>
      </c>
      <c r="AT183" s="224" t="s">
        <v>140</v>
      </c>
      <c r="AU183" s="224" t="s">
        <v>82</v>
      </c>
      <c r="AY183" s="18" t="s">
        <v>138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80</v>
      </c>
      <c r="BK183" s="225">
        <f>ROUND(I183*H183,2)</f>
        <v>0</v>
      </c>
      <c r="BL183" s="18" t="s">
        <v>145</v>
      </c>
      <c r="BM183" s="224" t="s">
        <v>280</v>
      </c>
    </row>
    <row r="184" s="2" customFormat="1">
      <c r="A184" s="39"/>
      <c r="B184" s="40"/>
      <c r="C184" s="41"/>
      <c r="D184" s="226" t="s">
        <v>147</v>
      </c>
      <c r="E184" s="41"/>
      <c r="F184" s="227" t="s">
        <v>281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147</v>
      </c>
      <c r="AU184" s="18" t="s">
        <v>82</v>
      </c>
    </row>
    <row r="185" s="2" customFormat="1">
      <c r="A185" s="39"/>
      <c r="B185" s="40"/>
      <c r="C185" s="41"/>
      <c r="D185" s="231" t="s">
        <v>149</v>
      </c>
      <c r="E185" s="41"/>
      <c r="F185" s="232" t="s">
        <v>282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149</v>
      </c>
      <c r="AU185" s="18" t="s">
        <v>82</v>
      </c>
    </row>
    <row r="186" s="13" customFormat="1">
      <c r="A186" s="13"/>
      <c r="B186" s="234"/>
      <c r="C186" s="235"/>
      <c r="D186" s="226" t="s">
        <v>153</v>
      </c>
      <c r="E186" s="236" t="s">
        <v>19</v>
      </c>
      <c r="F186" s="237" t="s">
        <v>247</v>
      </c>
      <c r="G186" s="235"/>
      <c r="H186" s="236" t="s">
        <v>19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153</v>
      </c>
      <c r="AU186" s="243" t="s">
        <v>82</v>
      </c>
      <c r="AV186" s="13" t="s">
        <v>80</v>
      </c>
      <c r="AW186" s="13" t="s">
        <v>33</v>
      </c>
      <c r="AX186" s="13" t="s">
        <v>72</v>
      </c>
      <c r="AY186" s="243" t="s">
        <v>138</v>
      </c>
    </row>
    <row r="187" s="14" customFormat="1">
      <c r="A187" s="14"/>
      <c r="B187" s="244"/>
      <c r="C187" s="245"/>
      <c r="D187" s="226" t="s">
        <v>153</v>
      </c>
      <c r="E187" s="246" t="s">
        <v>19</v>
      </c>
      <c r="F187" s="247" t="s">
        <v>283</v>
      </c>
      <c r="G187" s="245"/>
      <c r="H187" s="248">
        <v>230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153</v>
      </c>
      <c r="AU187" s="254" t="s">
        <v>82</v>
      </c>
      <c r="AV187" s="14" t="s">
        <v>82</v>
      </c>
      <c r="AW187" s="14" t="s">
        <v>33</v>
      </c>
      <c r="AX187" s="14" t="s">
        <v>72</v>
      </c>
      <c r="AY187" s="254" t="s">
        <v>138</v>
      </c>
    </row>
    <row r="188" s="2" customFormat="1" ht="16.5" customHeight="1">
      <c r="A188" s="39"/>
      <c r="B188" s="40"/>
      <c r="C188" s="255" t="s">
        <v>284</v>
      </c>
      <c r="D188" s="255" t="s">
        <v>272</v>
      </c>
      <c r="E188" s="256" t="s">
        <v>285</v>
      </c>
      <c r="F188" s="257" t="s">
        <v>286</v>
      </c>
      <c r="G188" s="258" t="s">
        <v>143</v>
      </c>
      <c r="H188" s="259">
        <v>232.30000000000001</v>
      </c>
      <c r="I188" s="260"/>
      <c r="J188" s="261">
        <f>ROUND(I188*H188,2)</f>
        <v>0</v>
      </c>
      <c r="K188" s="257" t="s">
        <v>144</v>
      </c>
      <c r="L188" s="262"/>
      <c r="M188" s="263" t="s">
        <v>19</v>
      </c>
      <c r="N188" s="264" t="s">
        <v>43</v>
      </c>
      <c r="O188" s="85"/>
      <c r="P188" s="222">
        <f>O188*H188</f>
        <v>0</v>
      </c>
      <c r="Q188" s="222">
        <v>0.13100000000000001</v>
      </c>
      <c r="R188" s="222">
        <f>Q188*H188</f>
        <v>30.431300000000004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197</v>
      </c>
      <c r="AT188" s="224" t="s">
        <v>272</v>
      </c>
      <c r="AU188" s="224" t="s">
        <v>82</v>
      </c>
      <c r="AY188" s="18" t="s">
        <v>138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80</v>
      </c>
      <c r="BK188" s="225">
        <f>ROUND(I188*H188,2)</f>
        <v>0</v>
      </c>
      <c r="BL188" s="18" t="s">
        <v>145</v>
      </c>
      <c r="BM188" s="224" t="s">
        <v>287</v>
      </c>
    </row>
    <row r="189" s="2" customFormat="1">
      <c r="A189" s="39"/>
      <c r="B189" s="40"/>
      <c r="C189" s="41"/>
      <c r="D189" s="226" t="s">
        <v>147</v>
      </c>
      <c r="E189" s="41"/>
      <c r="F189" s="227" t="s">
        <v>286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147</v>
      </c>
      <c r="AU189" s="18" t="s">
        <v>82</v>
      </c>
    </row>
    <row r="190" s="13" customFormat="1">
      <c r="A190" s="13"/>
      <c r="B190" s="234"/>
      <c r="C190" s="235"/>
      <c r="D190" s="226" t="s">
        <v>153</v>
      </c>
      <c r="E190" s="236" t="s">
        <v>19</v>
      </c>
      <c r="F190" s="237" t="s">
        <v>247</v>
      </c>
      <c r="G190" s="235"/>
      <c r="H190" s="236" t="s">
        <v>19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153</v>
      </c>
      <c r="AU190" s="243" t="s">
        <v>82</v>
      </c>
      <c r="AV190" s="13" t="s">
        <v>80</v>
      </c>
      <c r="AW190" s="13" t="s">
        <v>33</v>
      </c>
      <c r="AX190" s="13" t="s">
        <v>72</v>
      </c>
      <c r="AY190" s="243" t="s">
        <v>138</v>
      </c>
    </row>
    <row r="191" s="14" customFormat="1">
      <c r="A191" s="14"/>
      <c r="B191" s="244"/>
      <c r="C191" s="245"/>
      <c r="D191" s="226" t="s">
        <v>153</v>
      </c>
      <c r="E191" s="246" t="s">
        <v>19</v>
      </c>
      <c r="F191" s="247" t="s">
        <v>288</v>
      </c>
      <c r="G191" s="245"/>
      <c r="H191" s="248">
        <v>232.30000000000001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153</v>
      </c>
      <c r="AU191" s="254" t="s">
        <v>82</v>
      </c>
      <c r="AV191" s="14" t="s">
        <v>82</v>
      </c>
      <c r="AW191" s="14" t="s">
        <v>33</v>
      </c>
      <c r="AX191" s="14" t="s">
        <v>72</v>
      </c>
      <c r="AY191" s="254" t="s">
        <v>138</v>
      </c>
    </row>
    <row r="192" s="2" customFormat="1" ht="16.5" customHeight="1">
      <c r="A192" s="39"/>
      <c r="B192" s="40"/>
      <c r="C192" s="213" t="s">
        <v>7</v>
      </c>
      <c r="D192" s="213" t="s">
        <v>140</v>
      </c>
      <c r="E192" s="214" t="s">
        <v>289</v>
      </c>
      <c r="F192" s="215" t="s">
        <v>290</v>
      </c>
      <c r="G192" s="216" t="s">
        <v>143</v>
      </c>
      <c r="H192" s="217">
        <v>47</v>
      </c>
      <c r="I192" s="218"/>
      <c r="J192" s="219">
        <f>ROUND(I192*H192,2)</f>
        <v>0</v>
      </c>
      <c r="K192" s="215" t="s">
        <v>144</v>
      </c>
      <c r="L192" s="45"/>
      <c r="M192" s="220" t="s">
        <v>19</v>
      </c>
      <c r="N192" s="221" t="s">
        <v>43</v>
      </c>
      <c r="O192" s="85"/>
      <c r="P192" s="222">
        <f>O192*H192</f>
        <v>0</v>
      </c>
      <c r="Q192" s="222">
        <v>0.11162</v>
      </c>
      <c r="R192" s="222">
        <f>Q192*H192</f>
        <v>5.2461399999999996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145</v>
      </c>
      <c r="AT192" s="224" t="s">
        <v>140</v>
      </c>
      <c r="AU192" s="224" t="s">
        <v>82</v>
      </c>
      <c r="AY192" s="18" t="s">
        <v>138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80</v>
      </c>
      <c r="BK192" s="225">
        <f>ROUND(I192*H192,2)</f>
        <v>0</v>
      </c>
      <c r="BL192" s="18" t="s">
        <v>145</v>
      </c>
      <c r="BM192" s="224" t="s">
        <v>291</v>
      </c>
    </row>
    <row r="193" s="2" customFormat="1">
      <c r="A193" s="39"/>
      <c r="B193" s="40"/>
      <c r="C193" s="41"/>
      <c r="D193" s="226" t="s">
        <v>147</v>
      </c>
      <c r="E193" s="41"/>
      <c r="F193" s="227" t="s">
        <v>292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147</v>
      </c>
      <c r="AU193" s="18" t="s">
        <v>82</v>
      </c>
    </row>
    <row r="194" s="2" customFormat="1">
      <c r="A194" s="39"/>
      <c r="B194" s="40"/>
      <c r="C194" s="41"/>
      <c r="D194" s="231" t="s">
        <v>149</v>
      </c>
      <c r="E194" s="41"/>
      <c r="F194" s="232" t="s">
        <v>293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149</v>
      </c>
      <c r="AU194" s="18" t="s">
        <v>82</v>
      </c>
    </row>
    <row r="195" s="13" customFormat="1">
      <c r="A195" s="13"/>
      <c r="B195" s="234"/>
      <c r="C195" s="235"/>
      <c r="D195" s="226" t="s">
        <v>153</v>
      </c>
      <c r="E195" s="236" t="s">
        <v>19</v>
      </c>
      <c r="F195" s="237" t="s">
        <v>294</v>
      </c>
      <c r="G195" s="235"/>
      <c r="H195" s="236" t="s">
        <v>19</v>
      </c>
      <c r="I195" s="238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153</v>
      </c>
      <c r="AU195" s="243" t="s">
        <v>82</v>
      </c>
      <c r="AV195" s="13" t="s">
        <v>80</v>
      </c>
      <c r="AW195" s="13" t="s">
        <v>33</v>
      </c>
      <c r="AX195" s="13" t="s">
        <v>72</v>
      </c>
      <c r="AY195" s="243" t="s">
        <v>138</v>
      </c>
    </row>
    <row r="196" s="14" customFormat="1">
      <c r="A196" s="14"/>
      <c r="B196" s="244"/>
      <c r="C196" s="245"/>
      <c r="D196" s="226" t="s">
        <v>153</v>
      </c>
      <c r="E196" s="246" t="s">
        <v>19</v>
      </c>
      <c r="F196" s="247" t="s">
        <v>295</v>
      </c>
      <c r="G196" s="245"/>
      <c r="H196" s="248">
        <v>47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153</v>
      </c>
      <c r="AU196" s="254" t="s">
        <v>82</v>
      </c>
      <c r="AV196" s="14" t="s">
        <v>82</v>
      </c>
      <c r="AW196" s="14" t="s">
        <v>33</v>
      </c>
      <c r="AX196" s="14" t="s">
        <v>72</v>
      </c>
      <c r="AY196" s="254" t="s">
        <v>138</v>
      </c>
    </row>
    <row r="197" s="2" customFormat="1" ht="16.5" customHeight="1">
      <c r="A197" s="39"/>
      <c r="B197" s="40"/>
      <c r="C197" s="255" t="s">
        <v>296</v>
      </c>
      <c r="D197" s="255" t="s">
        <v>272</v>
      </c>
      <c r="E197" s="256" t="s">
        <v>297</v>
      </c>
      <c r="F197" s="257" t="s">
        <v>298</v>
      </c>
      <c r="G197" s="258" t="s">
        <v>143</v>
      </c>
      <c r="H197" s="259">
        <v>48.409999999999997</v>
      </c>
      <c r="I197" s="260"/>
      <c r="J197" s="261">
        <f>ROUND(I197*H197,2)</f>
        <v>0</v>
      </c>
      <c r="K197" s="257" t="s">
        <v>144</v>
      </c>
      <c r="L197" s="262"/>
      <c r="M197" s="263" t="s">
        <v>19</v>
      </c>
      <c r="N197" s="264" t="s">
        <v>43</v>
      </c>
      <c r="O197" s="85"/>
      <c r="P197" s="222">
        <f>O197*H197</f>
        <v>0</v>
      </c>
      <c r="Q197" s="222">
        <v>0.17599999999999999</v>
      </c>
      <c r="R197" s="222">
        <f>Q197*H197</f>
        <v>8.5201599999999988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197</v>
      </c>
      <c r="AT197" s="224" t="s">
        <v>272</v>
      </c>
      <c r="AU197" s="224" t="s">
        <v>82</v>
      </c>
      <c r="AY197" s="18" t="s">
        <v>138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80</v>
      </c>
      <c r="BK197" s="225">
        <f>ROUND(I197*H197,2)</f>
        <v>0</v>
      </c>
      <c r="BL197" s="18" t="s">
        <v>145</v>
      </c>
      <c r="BM197" s="224" t="s">
        <v>299</v>
      </c>
    </row>
    <row r="198" s="2" customFormat="1">
      <c r="A198" s="39"/>
      <c r="B198" s="40"/>
      <c r="C198" s="41"/>
      <c r="D198" s="226" t="s">
        <v>147</v>
      </c>
      <c r="E198" s="41"/>
      <c r="F198" s="227" t="s">
        <v>298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147</v>
      </c>
      <c r="AU198" s="18" t="s">
        <v>82</v>
      </c>
    </row>
    <row r="199" s="13" customFormat="1">
      <c r="A199" s="13"/>
      <c r="B199" s="234"/>
      <c r="C199" s="235"/>
      <c r="D199" s="226" t="s">
        <v>153</v>
      </c>
      <c r="E199" s="236" t="s">
        <v>19</v>
      </c>
      <c r="F199" s="237" t="s">
        <v>294</v>
      </c>
      <c r="G199" s="235"/>
      <c r="H199" s="236" t="s">
        <v>19</v>
      </c>
      <c r="I199" s="238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153</v>
      </c>
      <c r="AU199" s="243" t="s">
        <v>82</v>
      </c>
      <c r="AV199" s="13" t="s">
        <v>80</v>
      </c>
      <c r="AW199" s="13" t="s">
        <v>33</v>
      </c>
      <c r="AX199" s="13" t="s">
        <v>72</v>
      </c>
      <c r="AY199" s="243" t="s">
        <v>138</v>
      </c>
    </row>
    <row r="200" s="14" customFormat="1">
      <c r="A200" s="14"/>
      <c r="B200" s="244"/>
      <c r="C200" s="245"/>
      <c r="D200" s="226" t="s">
        <v>153</v>
      </c>
      <c r="E200" s="246" t="s">
        <v>19</v>
      </c>
      <c r="F200" s="247" t="s">
        <v>300</v>
      </c>
      <c r="G200" s="245"/>
      <c r="H200" s="248">
        <v>48.409999999999997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153</v>
      </c>
      <c r="AU200" s="254" t="s">
        <v>82</v>
      </c>
      <c r="AV200" s="14" t="s">
        <v>82</v>
      </c>
      <c r="AW200" s="14" t="s">
        <v>33</v>
      </c>
      <c r="AX200" s="14" t="s">
        <v>72</v>
      </c>
      <c r="AY200" s="254" t="s">
        <v>138</v>
      </c>
    </row>
    <row r="201" s="2" customFormat="1" ht="21.75" customHeight="1">
      <c r="A201" s="39"/>
      <c r="B201" s="40"/>
      <c r="C201" s="213" t="s">
        <v>301</v>
      </c>
      <c r="D201" s="213" t="s">
        <v>140</v>
      </c>
      <c r="E201" s="214" t="s">
        <v>302</v>
      </c>
      <c r="F201" s="215" t="s">
        <v>303</v>
      </c>
      <c r="G201" s="216" t="s">
        <v>143</v>
      </c>
      <c r="H201" s="217">
        <v>13.52</v>
      </c>
      <c r="I201" s="218"/>
      <c r="J201" s="219">
        <f>ROUND(I201*H201,2)</f>
        <v>0</v>
      </c>
      <c r="K201" s="215" t="s">
        <v>144</v>
      </c>
      <c r="L201" s="45"/>
      <c r="M201" s="220" t="s">
        <v>19</v>
      </c>
      <c r="N201" s="221" t="s">
        <v>43</v>
      </c>
      <c r="O201" s="85"/>
      <c r="P201" s="222">
        <f>O201*H201</f>
        <v>0</v>
      </c>
      <c r="Q201" s="222">
        <v>0.14610000000000001</v>
      </c>
      <c r="R201" s="222">
        <f>Q201*H201</f>
        <v>1.9752720000000001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145</v>
      </c>
      <c r="AT201" s="224" t="s">
        <v>140</v>
      </c>
      <c r="AU201" s="224" t="s">
        <v>82</v>
      </c>
      <c r="AY201" s="18" t="s">
        <v>138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80</v>
      </c>
      <c r="BK201" s="225">
        <f>ROUND(I201*H201,2)</f>
        <v>0</v>
      </c>
      <c r="BL201" s="18" t="s">
        <v>145</v>
      </c>
      <c r="BM201" s="224" t="s">
        <v>304</v>
      </c>
    </row>
    <row r="202" s="2" customFormat="1">
      <c r="A202" s="39"/>
      <c r="B202" s="40"/>
      <c r="C202" s="41"/>
      <c r="D202" s="226" t="s">
        <v>147</v>
      </c>
      <c r="E202" s="41"/>
      <c r="F202" s="227" t="s">
        <v>305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147</v>
      </c>
      <c r="AU202" s="18" t="s">
        <v>82</v>
      </c>
    </row>
    <row r="203" s="2" customFormat="1">
      <c r="A203" s="39"/>
      <c r="B203" s="40"/>
      <c r="C203" s="41"/>
      <c r="D203" s="231" t="s">
        <v>149</v>
      </c>
      <c r="E203" s="41"/>
      <c r="F203" s="232" t="s">
        <v>306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82</v>
      </c>
    </row>
    <row r="204" s="13" customFormat="1">
      <c r="A204" s="13"/>
      <c r="B204" s="234"/>
      <c r="C204" s="235"/>
      <c r="D204" s="226" t="s">
        <v>153</v>
      </c>
      <c r="E204" s="236" t="s">
        <v>19</v>
      </c>
      <c r="F204" s="237" t="s">
        <v>307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153</v>
      </c>
      <c r="AU204" s="243" t="s">
        <v>82</v>
      </c>
      <c r="AV204" s="13" t="s">
        <v>80</v>
      </c>
      <c r="AW204" s="13" t="s">
        <v>33</v>
      </c>
      <c r="AX204" s="13" t="s">
        <v>72</v>
      </c>
      <c r="AY204" s="243" t="s">
        <v>138</v>
      </c>
    </row>
    <row r="205" s="14" customFormat="1">
      <c r="A205" s="14"/>
      <c r="B205" s="244"/>
      <c r="C205" s="245"/>
      <c r="D205" s="226" t="s">
        <v>153</v>
      </c>
      <c r="E205" s="246" t="s">
        <v>19</v>
      </c>
      <c r="F205" s="247" t="s">
        <v>308</v>
      </c>
      <c r="G205" s="245"/>
      <c r="H205" s="248">
        <v>13.52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153</v>
      </c>
      <c r="AU205" s="254" t="s">
        <v>82</v>
      </c>
      <c r="AV205" s="14" t="s">
        <v>82</v>
      </c>
      <c r="AW205" s="14" t="s">
        <v>33</v>
      </c>
      <c r="AX205" s="14" t="s">
        <v>72</v>
      </c>
      <c r="AY205" s="254" t="s">
        <v>138</v>
      </c>
    </row>
    <row r="206" s="2" customFormat="1" ht="16.5" customHeight="1">
      <c r="A206" s="39"/>
      <c r="B206" s="40"/>
      <c r="C206" s="255" t="s">
        <v>309</v>
      </c>
      <c r="D206" s="255" t="s">
        <v>272</v>
      </c>
      <c r="E206" s="256" t="s">
        <v>310</v>
      </c>
      <c r="F206" s="257" t="s">
        <v>311</v>
      </c>
      <c r="G206" s="258" t="s">
        <v>192</v>
      </c>
      <c r="H206" s="259">
        <v>68.275999999999996</v>
      </c>
      <c r="I206" s="260"/>
      <c r="J206" s="261">
        <f>ROUND(I206*H206,2)</f>
        <v>0</v>
      </c>
      <c r="K206" s="257" t="s">
        <v>144</v>
      </c>
      <c r="L206" s="262"/>
      <c r="M206" s="263" t="s">
        <v>19</v>
      </c>
      <c r="N206" s="264" t="s">
        <v>43</v>
      </c>
      <c r="O206" s="85"/>
      <c r="P206" s="222">
        <f>O206*H206</f>
        <v>0</v>
      </c>
      <c r="Q206" s="222">
        <v>0.045999999999999999</v>
      </c>
      <c r="R206" s="222">
        <f>Q206*H206</f>
        <v>3.1406959999999997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197</v>
      </c>
      <c r="AT206" s="224" t="s">
        <v>272</v>
      </c>
      <c r="AU206" s="224" t="s">
        <v>82</v>
      </c>
      <c r="AY206" s="18" t="s">
        <v>138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80</v>
      </c>
      <c r="BK206" s="225">
        <f>ROUND(I206*H206,2)</f>
        <v>0</v>
      </c>
      <c r="BL206" s="18" t="s">
        <v>145</v>
      </c>
      <c r="BM206" s="224" t="s">
        <v>312</v>
      </c>
    </row>
    <row r="207" s="2" customFormat="1">
      <c r="A207" s="39"/>
      <c r="B207" s="40"/>
      <c r="C207" s="41"/>
      <c r="D207" s="226" t="s">
        <v>147</v>
      </c>
      <c r="E207" s="41"/>
      <c r="F207" s="227" t="s">
        <v>311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147</v>
      </c>
      <c r="AU207" s="18" t="s">
        <v>82</v>
      </c>
    </row>
    <row r="208" s="13" customFormat="1">
      <c r="A208" s="13"/>
      <c r="B208" s="234"/>
      <c r="C208" s="235"/>
      <c r="D208" s="226" t="s">
        <v>153</v>
      </c>
      <c r="E208" s="236" t="s">
        <v>19</v>
      </c>
      <c r="F208" s="237" t="s">
        <v>307</v>
      </c>
      <c r="G208" s="235"/>
      <c r="H208" s="236" t="s">
        <v>19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153</v>
      </c>
      <c r="AU208" s="243" t="s">
        <v>82</v>
      </c>
      <c r="AV208" s="13" t="s">
        <v>80</v>
      </c>
      <c r="AW208" s="13" t="s">
        <v>33</v>
      </c>
      <c r="AX208" s="13" t="s">
        <v>72</v>
      </c>
      <c r="AY208" s="243" t="s">
        <v>138</v>
      </c>
    </row>
    <row r="209" s="14" customFormat="1">
      <c r="A209" s="14"/>
      <c r="B209" s="244"/>
      <c r="C209" s="245"/>
      <c r="D209" s="226" t="s">
        <v>153</v>
      </c>
      <c r="E209" s="246" t="s">
        <v>19</v>
      </c>
      <c r="F209" s="247" t="s">
        <v>313</v>
      </c>
      <c r="G209" s="245"/>
      <c r="H209" s="248">
        <v>68.275999999999996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153</v>
      </c>
      <c r="AU209" s="254" t="s">
        <v>82</v>
      </c>
      <c r="AV209" s="14" t="s">
        <v>82</v>
      </c>
      <c r="AW209" s="14" t="s">
        <v>33</v>
      </c>
      <c r="AX209" s="14" t="s">
        <v>72</v>
      </c>
      <c r="AY209" s="254" t="s">
        <v>138</v>
      </c>
    </row>
    <row r="210" s="2" customFormat="1" ht="16.5" customHeight="1">
      <c r="A210" s="39"/>
      <c r="B210" s="40"/>
      <c r="C210" s="213" t="s">
        <v>314</v>
      </c>
      <c r="D210" s="213" t="s">
        <v>140</v>
      </c>
      <c r="E210" s="214" t="s">
        <v>315</v>
      </c>
      <c r="F210" s="215" t="s">
        <v>316</v>
      </c>
      <c r="G210" s="216" t="s">
        <v>192</v>
      </c>
      <c r="H210" s="217">
        <v>67.599999999999994</v>
      </c>
      <c r="I210" s="218"/>
      <c r="J210" s="219">
        <f>ROUND(I210*H210,2)</f>
        <v>0</v>
      </c>
      <c r="K210" s="215" t="s">
        <v>144</v>
      </c>
      <c r="L210" s="45"/>
      <c r="M210" s="220" t="s">
        <v>19</v>
      </c>
      <c r="N210" s="221" t="s">
        <v>43</v>
      </c>
      <c r="O210" s="85"/>
      <c r="P210" s="222">
        <f>O210*H210</f>
        <v>0</v>
      </c>
      <c r="Q210" s="222">
        <v>0.0035999999999999999</v>
      </c>
      <c r="R210" s="222">
        <f>Q210*H210</f>
        <v>0.24335999999999997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145</v>
      </c>
      <c r="AT210" s="224" t="s">
        <v>140</v>
      </c>
      <c r="AU210" s="224" t="s">
        <v>82</v>
      </c>
      <c r="AY210" s="18" t="s">
        <v>138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80</v>
      </c>
      <c r="BK210" s="225">
        <f>ROUND(I210*H210,2)</f>
        <v>0</v>
      </c>
      <c r="BL210" s="18" t="s">
        <v>145</v>
      </c>
      <c r="BM210" s="224" t="s">
        <v>317</v>
      </c>
    </row>
    <row r="211" s="2" customFormat="1">
      <c r="A211" s="39"/>
      <c r="B211" s="40"/>
      <c r="C211" s="41"/>
      <c r="D211" s="226" t="s">
        <v>147</v>
      </c>
      <c r="E211" s="41"/>
      <c r="F211" s="227" t="s">
        <v>318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147</v>
      </c>
      <c r="AU211" s="18" t="s">
        <v>82</v>
      </c>
    </row>
    <row r="212" s="2" customFormat="1">
      <c r="A212" s="39"/>
      <c r="B212" s="40"/>
      <c r="C212" s="41"/>
      <c r="D212" s="231" t="s">
        <v>149</v>
      </c>
      <c r="E212" s="41"/>
      <c r="F212" s="232" t="s">
        <v>319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149</v>
      </c>
      <c r="AU212" s="18" t="s">
        <v>82</v>
      </c>
    </row>
    <row r="213" s="13" customFormat="1">
      <c r="A213" s="13"/>
      <c r="B213" s="234"/>
      <c r="C213" s="235"/>
      <c r="D213" s="226" t="s">
        <v>153</v>
      </c>
      <c r="E213" s="236" t="s">
        <v>19</v>
      </c>
      <c r="F213" s="237" t="s">
        <v>262</v>
      </c>
      <c r="G213" s="235"/>
      <c r="H213" s="236" t="s">
        <v>19</v>
      </c>
      <c r="I213" s="238"/>
      <c r="J213" s="235"/>
      <c r="K213" s="235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153</v>
      </c>
      <c r="AU213" s="243" t="s">
        <v>82</v>
      </c>
      <c r="AV213" s="13" t="s">
        <v>80</v>
      </c>
      <c r="AW213" s="13" t="s">
        <v>33</v>
      </c>
      <c r="AX213" s="13" t="s">
        <v>72</v>
      </c>
      <c r="AY213" s="243" t="s">
        <v>138</v>
      </c>
    </row>
    <row r="214" s="14" customFormat="1">
      <c r="A214" s="14"/>
      <c r="B214" s="244"/>
      <c r="C214" s="245"/>
      <c r="D214" s="226" t="s">
        <v>153</v>
      </c>
      <c r="E214" s="246" t="s">
        <v>19</v>
      </c>
      <c r="F214" s="247" t="s">
        <v>320</v>
      </c>
      <c r="G214" s="245"/>
      <c r="H214" s="248">
        <v>67.599999999999994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153</v>
      </c>
      <c r="AU214" s="254" t="s">
        <v>82</v>
      </c>
      <c r="AV214" s="14" t="s">
        <v>82</v>
      </c>
      <c r="AW214" s="14" t="s">
        <v>33</v>
      </c>
      <c r="AX214" s="14" t="s">
        <v>72</v>
      </c>
      <c r="AY214" s="254" t="s">
        <v>138</v>
      </c>
    </row>
    <row r="215" s="12" customFormat="1" ht="22.8" customHeight="1">
      <c r="A215" s="12"/>
      <c r="B215" s="197"/>
      <c r="C215" s="198"/>
      <c r="D215" s="199" t="s">
        <v>71</v>
      </c>
      <c r="E215" s="211" t="s">
        <v>197</v>
      </c>
      <c r="F215" s="211" t="s">
        <v>321</v>
      </c>
      <c r="G215" s="198"/>
      <c r="H215" s="198"/>
      <c r="I215" s="201"/>
      <c r="J215" s="212">
        <f>BK215</f>
        <v>0</v>
      </c>
      <c r="K215" s="198"/>
      <c r="L215" s="203"/>
      <c r="M215" s="204"/>
      <c r="N215" s="205"/>
      <c r="O215" s="205"/>
      <c r="P215" s="206">
        <f>SUM(P216:P226)</f>
        <v>0</v>
      </c>
      <c r="Q215" s="205"/>
      <c r="R215" s="206">
        <f>SUM(R216:R226)</f>
        <v>0.23494000000000001</v>
      </c>
      <c r="S215" s="205"/>
      <c r="T215" s="207">
        <f>SUM(T216:T226)</f>
        <v>0.20000000000000001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8" t="s">
        <v>80</v>
      </c>
      <c r="AT215" s="209" t="s">
        <v>71</v>
      </c>
      <c r="AU215" s="209" t="s">
        <v>80</v>
      </c>
      <c r="AY215" s="208" t="s">
        <v>138</v>
      </c>
      <c r="BK215" s="210">
        <f>SUM(BK216:BK226)</f>
        <v>0</v>
      </c>
    </row>
    <row r="216" s="2" customFormat="1" ht="16.5" customHeight="1">
      <c r="A216" s="39"/>
      <c r="B216" s="40"/>
      <c r="C216" s="213" t="s">
        <v>322</v>
      </c>
      <c r="D216" s="213" t="s">
        <v>140</v>
      </c>
      <c r="E216" s="214" t="s">
        <v>323</v>
      </c>
      <c r="F216" s="215" t="s">
        <v>324</v>
      </c>
      <c r="G216" s="216" t="s">
        <v>325</v>
      </c>
      <c r="H216" s="217">
        <v>1</v>
      </c>
      <c r="I216" s="218"/>
      <c r="J216" s="219">
        <f>ROUND(I216*H216,2)</f>
        <v>0</v>
      </c>
      <c r="K216" s="215" t="s">
        <v>19</v>
      </c>
      <c r="L216" s="45"/>
      <c r="M216" s="220" t="s">
        <v>19</v>
      </c>
      <c r="N216" s="221" t="s">
        <v>43</v>
      </c>
      <c r="O216" s="85"/>
      <c r="P216" s="222">
        <f>O216*H216</f>
        <v>0</v>
      </c>
      <c r="Q216" s="222">
        <v>0.14494000000000001</v>
      </c>
      <c r="R216" s="222">
        <f>Q216*H216</f>
        <v>0.14494000000000001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145</v>
      </c>
      <c r="AT216" s="224" t="s">
        <v>140</v>
      </c>
      <c r="AU216" s="224" t="s">
        <v>82</v>
      </c>
      <c r="AY216" s="18" t="s">
        <v>138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80</v>
      </c>
      <c r="BK216" s="225">
        <f>ROUND(I216*H216,2)</f>
        <v>0</v>
      </c>
      <c r="BL216" s="18" t="s">
        <v>145</v>
      </c>
      <c r="BM216" s="224" t="s">
        <v>326</v>
      </c>
    </row>
    <row r="217" s="2" customFormat="1">
      <c r="A217" s="39"/>
      <c r="B217" s="40"/>
      <c r="C217" s="41"/>
      <c r="D217" s="226" t="s">
        <v>147</v>
      </c>
      <c r="E217" s="41"/>
      <c r="F217" s="227" t="s">
        <v>327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147</v>
      </c>
      <c r="AU217" s="18" t="s">
        <v>82</v>
      </c>
    </row>
    <row r="218" s="13" customFormat="1">
      <c r="A218" s="13"/>
      <c r="B218" s="234"/>
      <c r="C218" s="235"/>
      <c r="D218" s="226" t="s">
        <v>153</v>
      </c>
      <c r="E218" s="236" t="s">
        <v>19</v>
      </c>
      <c r="F218" s="237" t="s">
        <v>328</v>
      </c>
      <c r="G218" s="235"/>
      <c r="H218" s="236" t="s">
        <v>19</v>
      </c>
      <c r="I218" s="238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153</v>
      </c>
      <c r="AU218" s="243" t="s">
        <v>82</v>
      </c>
      <c r="AV218" s="13" t="s">
        <v>80</v>
      </c>
      <c r="AW218" s="13" t="s">
        <v>33</v>
      </c>
      <c r="AX218" s="13" t="s">
        <v>72</v>
      </c>
      <c r="AY218" s="243" t="s">
        <v>138</v>
      </c>
    </row>
    <row r="219" s="14" customFormat="1">
      <c r="A219" s="14"/>
      <c r="B219" s="244"/>
      <c r="C219" s="245"/>
      <c r="D219" s="226" t="s">
        <v>153</v>
      </c>
      <c r="E219" s="246" t="s">
        <v>19</v>
      </c>
      <c r="F219" s="247" t="s">
        <v>329</v>
      </c>
      <c r="G219" s="245"/>
      <c r="H219" s="248">
        <v>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153</v>
      </c>
      <c r="AU219" s="254" t="s">
        <v>82</v>
      </c>
      <c r="AV219" s="14" t="s">
        <v>82</v>
      </c>
      <c r="AW219" s="14" t="s">
        <v>33</v>
      </c>
      <c r="AX219" s="14" t="s">
        <v>72</v>
      </c>
      <c r="AY219" s="254" t="s">
        <v>138</v>
      </c>
    </row>
    <row r="220" s="2" customFormat="1" ht="16.5" customHeight="1">
      <c r="A220" s="39"/>
      <c r="B220" s="40"/>
      <c r="C220" s="255" t="s">
        <v>330</v>
      </c>
      <c r="D220" s="255" t="s">
        <v>272</v>
      </c>
      <c r="E220" s="256" t="s">
        <v>331</v>
      </c>
      <c r="F220" s="257" t="s">
        <v>332</v>
      </c>
      <c r="G220" s="258" t="s">
        <v>325</v>
      </c>
      <c r="H220" s="259">
        <v>1</v>
      </c>
      <c r="I220" s="260"/>
      <c r="J220" s="261">
        <f>ROUND(I220*H220,2)</f>
        <v>0</v>
      </c>
      <c r="K220" s="257" t="s">
        <v>19</v>
      </c>
      <c r="L220" s="262"/>
      <c r="M220" s="263" t="s">
        <v>19</v>
      </c>
      <c r="N220" s="264" t="s">
        <v>43</v>
      </c>
      <c r="O220" s="85"/>
      <c r="P220" s="222">
        <f>O220*H220</f>
        <v>0</v>
      </c>
      <c r="Q220" s="222">
        <v>0.089999999999999997</v>
      </c>
      <c r="R220" s="222">
        <f>Q220*H220</f>
        <v>0.089999999999999997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197</v>
      </c>
      <c r="AT220" s="224" t="s">
        <v>272</v>
      </c>
      <c r="AU220" s="224" t="s">
        <v>82</v>
      </c>
      <c r="AY220" s="18" t="s">
        <v>138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80</v>
      </c>
      <c r="BK220" s="225">
        <f>ROUND(I220*H220,2)</f>
        <v>0</v>
      </c>
      <c r="BL220" s="18" t="s">
        <v>145</v>
      </c>
      <c r="BM220" s="224" t="s">
        <v>333</v>
      </c>
    </row>
    <row r="221" s="2" customFormat="1">
      <c r="A221" s="39"/>
      <c r="B221" s="40"/>
      <c r="C221" s="41"/>
      <c r="D221" s="226" t="s">
        <v>147</v>
      </c>
      <c r="E221" s="41"/>
      <c r="F221" s="227" t="s">
        <v>332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147</v>
      </c>
      <c r="AU221" s="18" t="s">
        <v>82</v>
      </c>
    </row>
    <row r="222" s="2" customFormat="1" ht="16.5" customHeight="1">
      <c r="A222" s="39"/>
      <c r="B222" s="40"/>
      <c r="C222" s="213" t="s">
        <v>334</v>
      </c>
      <c r="D222" s="213" t="s">
        <v>140</v>
      </c>
      <c r="E222" s="214" t="s">
        <v>335</v>
      </c>
      <c r="F222" s="215" t="s">
        <v>336</v>
      </c>
      <c r="G222" s="216" t="s">
        <v>325</v>
      </c>
      <c r="H222" s="217">
        <v>2</v>
      </c>
      <c r="I222" s="218"/>
      <c r="J222" s="219">
        <f>ROUND(I222*H222,2)</f>
        <v>0</v>
      </c>
      <c r="K222" s="215" t="s">
        <v>144</v>
      </c>
      <c r="L222" s="45"/>
      <c r="M222" s="220" t="s">
        <v>19</v>
      </c>
      <c r="N222" s="221" t="s">
        <v>43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0.10000000000000001</v>
      </c>
      <c r="T222" s="223">
        <f>S222*H222</f>
        <v>0.20000000000000001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145</v>
      </c>
      <c r="AT222" s="224" t="s">
        <v>140</v>
      </c>
      <c r="AU222" s="224" t="s">
        <v>82</v>
      </c>
      <c r="AY222" s="18" t="s">
        <v>138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80</v>
      </c>
      <c r="BK222" s="225">
        <f>ROUND(I222*H222,2)</f>
        <v>0</v>
      </c>
      <c r="BL222" s="18" t="s">
        <v>145</v>
      </c>
      <c r="BM222" s="224" t="s">
        <v>337</v>
      </c>
    </row>
    <row r="223" s="2" customFormat="1">
      <c r="A223" s="39"/>
      <c r="B223" s="40"/>
      <c r="C223" s="41"/>
      <c r="D223" s="226" t="s">
        <v>147</v>
      </c>
      <c r="E223" s="41"/>
      <c r="F223" s="227" t="s">
        <v>338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147</v>
      </c>
      <c r="AU223" s="18" t="s">
        <v>82</v>
      </c>
    </row>
    <row r="224" s="2" customFormat="1">
      <c r="A224" s="39"/>
      <c r="B224" s="40"/>
      <c r="C224" s="41"/>
      <c r="D224" s="231" t="s">
        <v>149</v>
      </c>
      <c r="E224" s="41"/>
      <c r="F224" s="232" t="s">
        <v>339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149</v>
      </c>
      <c r="AU224" s="18" t="s">
        <v>82</v>
      </c>
    </row>
    <row r="225" s="13" customFormat="1">
      <c r="A225" s="13"/>
      <c r="B225" s="234"/>
      <c r="C225" s="235"/>
      <c r="D225" s="226" t="s">
        <v>153</v>
      </c>
      <c r="E225" s="236" t="s">
        <v>19</v>
      </c>
      <c r="F225" s="237" t="s">
        <v>340</v>
      </c>
      <c r="G225" s="235"/>
      <c r="H225" s="236" t="s">
        <v>19</v>
      </c>
      <c r="I225" s="238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153</v>
      </c>
      <c r="AU225" s="243" t="s">
        <v>82</v>
      </c>
      <c r="AV225" s="13" t="s">
        <v>80</v>
      </c>
      <c r="AW225" s="13" t="s">
        <v>33</v>
      </c>
      <c r="AX225" s="13" t="s">
        <v>72</v>
      </c>
      <c r="AY225" s="243" t="s">
        <v>138</v>
      </c>
    </row>
    <row r="226" s="14" customFormat="1">
      <c r="A226" s="14"/>
      <c r="B226" s="244"/>
      <c r="C226" s="245"/>
      <c r="D226" s="226" t="s">
        <v>153</v>
      </c>
      <c r="E226" s="246" t="s">
        <v>19</v>
      </c>
      <c r="F226" s="247" t="s">
        <v>82</v>
      </c>
      <c r="G226" s="245"/>
      <c r="H226" s="248">
        <v>2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153</v>
      </c>
      <c r="AU226" s="254" t="s">
        <v>82</v>
      </c>
      <c r="AV226" s="14" t="s">
        <v>82</v>
      </c>
      <c r="AW226" s="14" t="s">
        <v>33</v>
      </c>
      <c r="AX226" s="14" t="s">
        <v>72</v>
      </c>
      <c r="AY226" s="254" t="s">
        <v>138</v>
      </c>
    </row>
    <row r="227" s="12" customFormat="1" ht="22.8" customHeight="1">
      <c r="A227" s="12"/>
      <c r="B227" s="197"/>
      <c r="C227" s="198"/>
      <c r="D227" s="199" t="s">
        <v>71</v>
      </c>
      <c r="E227" s="211" t="s">
        <v>204</v>
      </c>
      <c r="F227" s="211" t="s">
        <v>341</v>
      </c>
      <c r="G227" s="198"/>
      <c r="H227" s="198"/>
      <c r="I227" s="201"/>
      <c r="J227" s="212">
        <f>BK227</f>
        <v>0</v>
      </c>
      <c r="K227" s="198"/>
      <c r="L227" s="203"/>
      <c r="M227" s="204"/>
      <c r="N227" s="205"/>
      <c r="O227" s="205"/>
      <c r="P227" s="206">
        <f>SUM(P228:P283)</f>
        <v>0</v>
      </c>
      <c r="Q227" s="205"/>
      <c r="R227" s="206">
        <f>SUM(R228:R283)</f>
        <v>52.164240000000007</v>
      </c>
      <c r="S227" s="205"/>
      <c r="T227" s="207">
        <f>SUM(T228:T283)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8" t="s">
        <v>80</v>
      </c>
      <c r="AT227" s="209" t="s">
        <v>71</v>
      </c>
      <c r="AU227" s="209" t="s">
        <v>80</v>
      </c>
      <c r="AY227" s="208" t="s">
        <v>138</v>
      </c>
      <c r="BK227" s="210">
        <f>SUM(BK228:BK283)</f>
        <v>0</v>
      </c>
    </row>
    <row r="228" s="2" customFormat="1" ht="16.5" customHeight="1">
      <c r="A228" s="39"/>
      <c r="B228" s="40"/>
      <c r="C228" s="213" t="s">
        <v>342</v>
      </c>
      <c r="D228" s="213" t="s">
        <v>140</v>
      </c>
      <c r="E228" s="214" t="s">
        <v>343</v>
      </c>
      <c r="F228" s="215" t="s">
        <v>344</v>
      </c>
      <c r="G228" s="216" t="s">
        <v>192</v>
      </c>
      <c r="H228" s="217">
        <v>36</v>
      </c>
      <c r="I228" s="218"/>
      <c r="J228" s="219">
        <f>ROUND(I228*H228,2)</f>
        <v>0</v>
      </c>
      <c r="K228" s="215" t="s">
        <v>144</v>
      </c>
      <c r="L228" s="45"/>
      <c r="M228" s="220" t="s">
        <v>19</v>
      </c>
      <c r="N228" s="221" t="s">
        <v>43</v>
      </c>
      <c r="O228" s="85"/>
      <c r="P228" s="222">
        <f>O228*H228</f>
        <v>0</v>
      </c>
      <c r="Q228" s="222">
        <v>0.20219000000000001</v>
      </c>
      <c r="R228" s="222">
        <f>Q228*H228</f>
        <v>7.2788400000000006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145</v>
      </c>
      <c r="AT228" s="224" t="s">
        <v>140</v>
      </c>
      <c r="AU228" s="224" t="s">
        <v>82</v>
      </c>
      <c r="AY228" s="18" t="s">
        <v>138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80</v>
      </c>
      <c r="BK228" s="225">
        <f>ROUND(I228*H228,2)</f>
        <v>0</v>
      </c>
      <c r="BL228" s="18" t="s">
        <v>145</v>
      </c>
      <c r="BM228" s="224" t="s">
        <v>345</v>
      </c>
    </row>
    <row r="229" s="2" customFormat="1">
      <c r="A229" s="39"/>
      <c r="B229" s="40"/>
      <c r="C229" s="41"/>
      <c r="D229" s="226" t="s">
        <v>147</v>
      </c>
      <c r="E229" s="41"/>
      <c r="F229" s="227" t="s">
        <v>346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147</v>
      </c>
      <c r="AU229" s="18" t="s">
        <v>82</v>
      </c>
    </row>
    <row r="230" s="2" customFormat="1">
      <c r="A230" s="39"/>
      <c r="B230" s="40"/>
      <c r="C230" s="41"/>
      <c r="D230" s="231" t="s">
        <v>149</v>
      </c>
      <c r="E230" s="41"/>
      <c r="F230" s="232" t="s">
        <v>347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149</v>
      </c>
      <c r="AU230" s="18" t="s">
        <v>82</v>
      </c>
    </row>
    <row r="231" s="13" customFormat="1">
      <c r="A231" s="13"/>
      <c r="B231" s="234"/>
      <c r="C231" s="235"/>
      <c r="D231" s="226" t="s">
        <v>153</v>
      </c>
      <c r="E231" s="236" t="s">
        <v>19</v>
      </c>
      <c r="F231" s="237" t="s">
        <v>307</v>
      </c>
      <c r="G231" s="235"/>
      <c r="H231" s="236" t="s">
        <v>19</v>
      </c>
      <c r="I231" s="238"/>
      <c r="J231" s="235"/>
      <c r="K231" s="235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153</v>
      </c>
      <c r="AU231" s="243" t="s">
        <v>82</v>
      </c>
      <c r="AV231" s="13" t="s">
        <v>80</v>
      </c>
      <c r="AW231" s="13" t="s">
        <v>33</v>
      </c>
      <c r="AX231" s="13" t="s">
        <v>72</v>
      </c>
      <c r="AY231" s="243" t="s">
        <v>138</v>
      </c>
    </row>
    <row r="232" s="14" customFormat="1">
      <c r="A232" s="14"/>
      <c r="B232" s="244"/>
      <c r="C232" s="245"/>
      <c r="D232" s="226" t="s">
        <v>153</v>
      </c>
      <c r="E232" s="246" t="s">
        <v>19</v>
      </c>
      <c r="F232" s="247" t="s">
        <v>348</v>
      </c>
      <c r="G232" s="245"/>
      <c r="H232" s="248">
        <v>2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153</v>
      </c>
      <c r="AU232" s="254" t="s">
        <v>82</v>
      </c>
      <c r="AV232" s="14" t="s">
        <v>82</v>
      </c>
      <c r="AW232" s="14" t="s">
        <v>33</v>
      </c>
      <c r="AX232" s="14" t="s">
        <v>72</v>
      </c>
      <c r="AY232" s="254" t="s">
        <v>138</v>
      </c>
    </row>
    <row r="233" s="14" customFormat="1">
      <c r="A233" s="14"/>
      <c r="B233" s="244"/>
      <c r="C233" s="245"/>
      <c r="D233" s="226" t="s">
        <v>153</v>
      </c>
      <c r="E233" s="246" t="s">
        <v>19</v>
      </c>
      <c r="F233" s="247" t="s">
        <v>349</v>
      </c>
      <c r="G233" s="245"/>
      <c r="H233" s="248">
        <v>27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153</v>
      </c>
      <c r="AU233" s="254" t="s">
        <v>82</v>
      </c>
      <c r="AV233" s="14" t="s">
        <v>82</v>
      </c>
      <c r="AW233" s="14" t="s">
        <v>33</v>
      </c>
      <c r="AX233" s="14" t="s">
        <v>72</v>
      </c>
      <c r="AY233" s="254" t="s">
        <v>138</v>
      </c>
    </row>
    <row r="234" s="14" customFormat="1">
      <c r="A234" s="14"/>
      <c r="B234" s="244"/>
      <c r="C234" s="245"/>
      <c r="D234" s="226" t="s">
        <v>153</v>
      </c>
      <c r="E234" s="246" t="s">
        <v>19</v>
      </c>
      <c r="F234" s="247" t="s">
        <v>350</v>
      </c>
      <c r="G234" s="245"/>
      <c r="H234" s="248">
        <v>5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153</v>
      </c>
      <c r="AU234" s="254" t="s">
        <v>82</v>
      </c>
      <c r="AV234" s="14" t="s">
        <v>82</v>
      </c>
      <c r="AW234" s="14" t="s">
        <v>33</v>
      </c>
      <c r="AX234" s="14" t="s">
        <v>72</v>
      </c>
      <c r="AY234" s="254" t="s">
        <v>138</v>
      </c>
    </row>
    <row r="235" s="14" customFormat="1">
      <c r="A235" s="14"/>
      <c r="B235" s="244"/>
      <c r="C235" s="245"/>
      <c r="D235" s="226" t="s">
        <v>153</v>
      </c>
      <c r="E235" s="246" t="s">
        <v>19</v>
      </c>
      <c r="F235" s="247" t="s">
        <v>351</v>
      </c>
      <c r="G235" s="245"/>
      <c r="H235" s="248">
        <v>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153</v>
      </c>
      <c r="AU235" s="254" t="s">
        <v>82</v>
      </c>
      <c r="AV235" s="14" t="s">
        <v>82</v>
      </c>
      <c r="AW235" s="14" t="s">
        <v>33</v>
      </c>
      <c r="AX235" s="14" t="s">
        <v>72</v>
      </c>
      <c r="AY235" s="254" t="s">
        <v>138</v>
      </c>
    </row>
    <row r="236" s="2" customFormat="1" ht="16.5" customHeight="1">
      <c r="A236" s="39"/>
      <c r="B236" s="40"/>
      <c r="C236" s="255" t="s">
        <v>352</v>
      </c>
      <c r="D236" s="255" t="s">
        <v>272</v>
      </c>
      <c r="E236" s="256" t="s">
        <v>353</v>
      </c>
      <c r="F236" s="257" t="s">
        <v>354</v>
      </c>
      <c r="G236" s="258" t="s">
        <v>192</v>
      </c>
      <c r="H236" s="259">
        <v>2</v>
      </c>
      <c r="I236" s="260"/>
      <c r="J236" s="261">
        <f>ROUND(I236*H236,2)</f>
        <v>0</v>
      </c>
      <c r="K236" s="257" t="s">
        <v>144</v>
      </c>
      <c r="L236" s="262"/>
      <c r="M236" s="263" t="s">
        <v>19</v>
      </c>
      <c r="N236" s="264" t="s">
        <v>43</v>
      </c>
      <c r="O236" s="85"/>
      <c r="P236" s="222">
        <f>O236*H236</f>
        <v>0</v>
      </c>
      <c r="Q236" s="222">
        <v>0.048300000000000003</v>
      </c>
      <c r="R236" s="222">
        <f>Q236*H236</f>
        <v>0.096600000000000005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197</v>
      </c>
      <c r="AT236" s="224" t="s">
        <v>272</v>
      </c>
      <c r="AU236" s="224" t="s">
        <v>82</v>
      </c>
      <c r="AY236" s="18" t="s">
        <v>138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80</v>
      </c>
      <c r="BK236" s="225">
        <f>ROUND(I236*H236,2)</f>
        <v>0</v>
      </c>
      <c r="BL236" s="18" t="s">
        <v>145</v>
      </c>
      <c r="BM236" s="224" t="s">
        <v>355</v>
      </c>
    </row>
    <row r="237" s="2" customFormat="1">
      <c r="A237" s="39"/>
      <c r="B237" s="40"/>
      <c r="C237" s="41"/>
      <c r="D237" s="226" t="s">
        <v>147</v>
      </c>
      <c r="E237" s="41"/>
      <c r="F237" s="227" t="s">
        <v>354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147</v>
      </c>
      <c r="AU237" s="18" t="s">
        <v>82</v>
      </c>
    </row>
    <row r="238" s="13" customFormat="1">
      <c r="A238" s="13"/>
      <c r="B238" s="234"/>
      <c r="C238" s="235"/>
      <c r="D238" s="226" t="s">
        <v>153</v>
      </c>
      <c r="E238" s="236" t="s">
        <v>19</v>
      </c>
      <c r="F238" s="237" t="s">
        <v>307</v>
      </c>
      <c r="G238" s="235"/>
      <c r="H238" s="236" t="s">
        <v>19</v>
      </c>
      <c r="I238" s="238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153</v>
      </c>
      <c r="AU238" s="243" t="s">
        <v>82</v>
      </c>
      <c r="AV238" s="13" t="s">
        <v>80</v>
      </c>
      <c r="AW238" s="13" t="s">
        <v>33</v>
      </c>
      <c r="AX238" s="13" t="s">
        <v>72</v>
      </c>
      <c r="AY238" s="243" t="s">
        <v>138</v>
      </c>
    </row>
    <row r="239" s="14" customFormat="1">
      <c r="A239" s="14"/>
      <c r="B239" s="244"/>
      <c r="C239" s="245"/>
      <c r="D239" s="226" t="s">
        <v>153</v>
      </c>
      <c r="E239" s="246" t="s">
        <v>19</v>
      </c>
      <c r="F239" s="247" t="s">
        <v>348</v>
      </c>
      <c r="G239" s="245"/>
      <c r="H239" s="248">
        <v>2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153</v>
      </c>
      <c r="AU239" s="254" t="s">
        <v>82</v>
      </c>
      <c r="AV239" s="14" t="s">
        <v>82</v>
      </c>
      <c r="AW239" s="14" t="s">
        <v>33</v>
      </c>
      <c r="AX239" s="14" t="s">
        <v>72</v>
      </c>
      <c r="AY239" s="254" t="s">
        <v>138</v>
      </c>
    </row>
    <row r="240" s="2" customFormat="1" ht="16.5" customHeight="1">
      <c r="A240" s="39"/>
      <c r="B240" s="40"/>
      <c r="C240" s="255" t="s">
        <v>356</v>
      </c>
      <c r="D240" s="255" t="s">
        <v>272</v>
      </c>
      <c r="E240" s="256" t="s">
        <v>357</v>
      </c>
      <c r="F240" s="257" t="s">
        <v>358</v>
      </c>
      <c r="G240" s="258" t="s">
        <v>192</v>
      </c>
      <c r="H240" s="259">
        <v>27</v>
      </c>
      <c r="I240" s="260"/>
      <c r="J240" s="261">
        <f>ROUND(I240*H240,2)</f>
        <v>0</v>
      </c>
      <c r="K240" s="257" t="s">
        <v>19</v>
      </c>
      <c r="L240" s="262"/>
      <c r="M240" s="263" t="s">
        <v>19</v>
      </c>
      <c r="N240" s="264" t="s">
        <v>43</v>
      </c>
      <c r="O240" s="85"/>
      <c r="P240" s="222">
        <f>O240*H240</f>
        <v>0</v>
      </c>
      <c r="Q240" s="222">
        <v>0.10199999999999999</v>
      </c>
      <c r="R240" s="222">
        <f>Q240*H240</f>
        <v>2.754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197</v>
      </c>
      <c r="AT240" s="224" t="s">
        <v>272</v>
      </c>
      <c r="AU240" s="224" t="s">
        <v>82</v>
      </c>
      <c r="AY240" s="18" t="s">
        <v>138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80</v>
      </c>
      <c r="BK240" s="225">
        <f>ROUND(I240*H240,2)</f>
        <v>0</v>
      </c>
      <c r="BL240" s="18" t="s">
        <v>145</v>
      </c>
      <c r="BM240" s="224" t="s">
        <v>359</v>
      </c>
    </row>
    <row r="241" s="2" customFormat="1">
      <c r="A241" s="39"/>
      <c r="B241" s="40"/>
      <c r="C241" s="41"/>
      <c r="D241" s="226" t="s">
        <v>147</v>
      </c>
      <c r="E241" s="41"/>
      <c r="F241" s="227" t="s">
        <v>358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147</v>
      </c>
      <c r="AU241" s="18" t="s">
        <v>82</v>
      </c>
    </row>
    <row r="242" s="13" customFormat="1">
      <c r="A242" s="13"/>
      <c r="B242" s="234"/>
      <c r="C242" s="235"/>
      <c r="D242" s="226" t="s">
        <v>153</v>
      </c>
      <c r="E242" s="236" t="s">
        <v>19</v>
      </c>
      <c r="F242" s="237" t="s">
        <v>307</v>
      </c>
      <c r="G242" s="235"/>
      <c r="H242" s="236" t="s">
        <v>19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153</v>
      </c>
      <c r="AU242" s="243" t="s">
        <v>82</v>
      </c>
      <c r="AV242" s="13" t="s">
        <v>80</v>
      </c>
      <c r="AW242" s="13" t="s">
        <v>33</v>
      </c>
      <c r="AX242" s="13" t="s">
        <v>72</v>
      </c>
      <c r="AY242" s="243" t="s">
        <v>138</v>
      </c>
    </row>
    <row r="243" s="14" customFormat="1">
      <c r="A243" s="14"/>
      <c r="B243" s="244"/>
      <c r="C243" s="245"/>
      <c r="D243" s="226" t="s">
        <v>153</v>
      </c>
      <c r="E243" s="246" t="s">
        <v>19</v>
      </c>
      <c r="F243" s="247" t="s">
        <v>349</v>
      </c>
      <c r="G243" s="245"/>
      <c r="H243" s="248">
        <v>27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153</v>
      </c>
      <c r="AU243" s="254" t="s">
        <v>82</v>
      </c>
      <c r="AV243" s="14" t="s">
        <v>82</v>
      </c>
      <c r="AW243" s="14" t="s">
        <v>33</v>
      </c>
      <c r="AX243" s="14" t="s">
        <v>72</v>
      </c>
      <c r="AY243" s="254" t="s">
        <v>138</v>
      </c>
    </row>
    <row r="244" s="2" customFormat="1" ht="16.5" customHeight="1">
      <c r="A244" s="39"/>
      <c r="B244" s="40"/>
      <c r="C244" s="255" t="s">
        <v>360</v>
      </c>
      <c r="D244" s="255" t="s">
        <v>272</v>
      </c>
      <c r="E244" s="256" t="s">
        <v>361</v>
      </c>
      <c r="F244" s="257" t="s">
        <v>362</v>
      </c>
      <c r="G244" s="258" t="s">
        <v>192</v>
      </c>
      <c r="H244" s="259">
        <v>5</v>
      </c>
      <c r="I244" s="260"/>
      <c r="J244" s="261">
        <f>ROUND(I244*H244,2)</f>
        <v>0</v>
      </c>
      <c r="K244" s="257" t="s">
        <v>19</v>
      </c>
      <c r="L244" s="262"/>
      <c r="M244" s="263" t="s">
        <v>19</v>
      </c>
      <c r="N244" s="264" t="s">
        <v>43</v>
      </c>
      <c r="O244" s="85"/>
      <c r="P244" s="222">
        <f>O244*H244</f>
        <v>0</v>
      </c>
      <c r="Q244" s="222">
        <v>0.10199999999999999</v>
      </c>
      <c r="R244" s="222">
        <f>Q244*H244</f>
        <v>0.51000000000000001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197</v>
      </c>
      <c r="AT244" s="224" t="s">
        <v>272</v>
      </c>
      <c r="AU244" s="224" t="s">
        <v>82</v>
      </c>
      <c r="AY244" s="18" t="s">
        <v>138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80</v>
      </c>
      <c r="BK244" s="225">
        <f>ROUND(I244*H244,2)</f>
        <v>0</v>
      </c>
      <c r="BL244" s="18" t="s">
        <v>145</v>
      </c>
      <c r="BM244" s="224" t="s">
        <v>363</v>
      </c>
    </row>
    <row r="245" s="2" customFormat="1">
      <c r="A245" s="39"/>
      <c r="B245" s="40"/>
      <c r="C245" s="41"/>
      <c r="D245" s="226" t="s">
        <v>147</v>
      </c>
      <c r="E245" s="41"/>
      <c r="F245" s="227" t="s">
        <v>362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147</v>
      </c>
      <c r="AU245" s="18" t="s">
        <v>82</v>
      </c>
    </row>
    <row r="246" s="13" customFormat="1">
      <c r="A246" s="13"/>
      <c r="B246" s="234"/>
      <c r="C246" s="235"/>
      <c r="D246" s="226" t="s">
        <v>153</v>
      </c>
      <c r="E246" s="236" t="s">
        <v>19</v>
      </c>
      <c r="F246" s="237" t="s">
        <v>307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153</v>
      </c>
      <c r="AU246" s="243" t="s">
        <v>82</v>
      </c>
      <c r="AV246" s="13" t="s">
        <v>80</v>
      </c>
      <c r="AW246" s="13" t="s">
        <v>33</v>
      </c>
      <c r="AX246" s="13" t="s">
        <v>72</v>
      </c>
      <c r="AY246" s="243" t="s">
        <v>138</v>
      </c>
    </row>
    <row r="247" s="14" customFormat="1">
      <c r="A247" s="14"/>
      <c r="B247" s="244"/>
      <c r="C247" s="245"/>
      <c r="D247" s="226" t="s">
        <v>153</v>
      </c>
      <c r="E247" s="246" t="s">
        <v>19</v>
      </c>
      <c r="F247" s="247" t="s">
        <v>350</v>
      </c>
      <c r="G247" s="245"/>
      <c r="H247" s="248">
        <v>5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153</v>
      </c>
      <c r="AU247" s="254" t="s">
        <v>82</v>
      </c>
      <c r="AV247" s="14" t="s">
        <v>82</v>
      </c>
      <c r="AW247" s="14" t="s">
        <v>33</v>
      </c>
      <c r="AX247" s="14" t="s">
        <v>72</v>
      </c>
      <c r="AY247" s="254" t="s">
        <v>138</v>
      </c>
    </row>
    <row r="248" s="2" customFormat="1" ht="16.5" customHeight="1">
      <c r="A248" s="39"/>
      <c r="B248" s="40"/>
      <c r="C248" s="255" t="s">
        <v>364</v>
      </c>
      <c r="D248" s="255" t="s">
        <v>272</v>
      </c>
      <c r="E248" s="256" t="s">
        <v>365</v>
      </c>
      <c r="F248" s="257" t="s">
        <v>366</v>
      </c>
      <c r="G248" s="258" t="s">
        <v>192</v>
      </c>
      <c r="H248" s="259">
        <v>2</v>
      </c>
      <c r="I248" s="260"/>
      <c r="J248" s="261">
        <f>ROUND(I248*H248,2)</f>
        <v>0</v>
      </c>
      <c r="K248" s="257" t="s">
        <v>19</v>
      </c>
      <c r="L248" s="262"/>
      <c r="M248" s="263" t="s">
        <v>19</v>
      </c>
      <c r="N248" s="264" t="s">
        <v>43</v>
      </c>
      <c r="O248" s="85"/>
      <c r="P248" s="222">
        <f>O248*H248</f>
        <v>0</v>
      </c>
      <c r="Q248" s="222">
        <v>0.064000000000000001</v>
      </c>
      <c r="R248" s="222">
        <f>Q248*H248</f>
        <v>0.128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197</v>
      </c>
      <c r="AT248" s="224" t="s">
        <v>272</v>
      </c>
      <c r="AU248" s="224" t="s">
        <v>82</v>
      </c>
      <c r="AY248" s="18" t="s">
        <v>138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80</v>
      </c>
      <c r="BK248" s="225">
        <f>ROUND(I248*H248,2)</f>
        <v>0</v>
      </c>
      <c r="BL248" s="18" t="s">
        <v>145</v>
      </c>
      <c r="BM248" s="224" t="s">
        <v>367</v>
      </c>
    </row>
    <row r="249" s="2" customFormat="1">
      <c r="A249" s="39"/>
      <c r="B249" s="40"/>
      <c r="C249" s="41"/>
      <c r="D249" s="226" t="s">
        <v>147</v>
      </c>
      <c r="E249" s="41"/>
      <c r="F249" s="227" t="s">
        <v>366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147</v>
      </c>
      <c r="AU249" s="18" t="s">
        <v>82</v>
      </c>
    </row>
    <row r="250" s="13" customFormat="1">
      <c r="A250" s="13"/>
      <c r="B250" s="234"/>
      <c r="C250" s="235"/>
      <c r="D250" s="226" t="s">
        <v>153</v>
      </c>
      <c r="E250" s="236" t="s">
        <v>19</v>
      </c>
      <c r="F250" s="237" t="s">
        <v>307</v>
      </c>
      <c r="G250" s="235"/>
      <c r="H250" s="236" t="s">
        <v>19</v>
      </c>
      <c r="I250" s="238"/>
      <c r="J250" s="235"/>
      <c r="K250" s="235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153</v>
      </c>
      <c r="AU250" s="243" t="s">
        <v>82</v>
      </c>
      <c r="AV250" s="13" t="s">
        <v>80</v>
      </c>
      <c r="AW250" s="13" t="s">
        <v>33</v>
      </c>
      <c r="AX250" s="13" t="s">
        <v>72</v>
      </c>
      <c r="AY250" s="243" t="s">
        <v>138</v>
      </c>
    </row>
    <row r="251" s="14" customFormat="1">
      <c r="A251" s="14"/>
      <c r="B251" s="244"/>
      <c r="C251" s="245"/>
      <c r="D251" s="226" t="s">
        <v>153</v>
      </c>
      <c r="E251" s="246" t="s">
        <v>19</v>
      </c>
      <c r="F251" s="247" t="s">
        <v>351</v>
      </c>
      <c r="G251" s="245"/>
      <c r="H251" s="248">
        <v>2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153</v>
      </c>
      <c r="AU251" s="254" t="s">
        <v>82</v>
      </c>
      <c r="AV251" s="14" t="s">
        <v>82</v>
      </c>
      <c r="AW251" s="14" t="s">
        <v>33</v>
      </c>
      <c r="AX251" s="14" t="s">
        <v>72</v>
      </c>
      <c r="AY251" s="254" t="s">
        <v>138</v>
      </c>
    </row>
    <row r="252" s="2" customFormat="1" ht="16.5" customHeight="1">
      <c r="A252" s="39"/>
      <c r="B252" s="40"/>
      <c r="C252" s="213" t="s">
        <v>368</v>
      </c>
      <c r="D252" s="213" t="s">
        <v>140</v>
      </c>
      <c r="E252" s="214" t="s">
        <v>369</v>
      </c>
      <c r="F252" s="215" t="s">
        <v>370</v>
      </c>
      <c r="G252" s="216" t="s">
        <v>192</v>
      </c>
      <c r="H252" s="217">
        <v>136</v>
      </c>
      <c r="I252" s="218"/>
      <c r="J252" s="219">
        <f>ROUND(I252*H252,2)</f>
        <v>0</v>
      </c>
      <c r="K252" s="215" t="s">
        <v>144</v>
      </c>
      <c r="L252" s="45"/>
      <c r="M252" s="220" t="s">
        <v>19</v>
      </c>
      <c r="N252" s="221" t="s">
        <v>43</v>
      </c>
      <c r="O252" s="85"/>
      <c r="P252" s="222">
        <f>O252*H252</f>
        <v>0</v>
      </c>
      <c r="Q252" s="222">
        <v>0.15540000000000001</v>
      </c>
      <c r="R252" s="222">
        <f>Q252*H252</f>
        <v>21.134400000000003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145</v>
      </c>
      <c r="AT252" s="224" t="s">
        <v>140</v>
      </c>
      <c r="AU252" s="224" t="s">
        <v>82</v>
      </c>
      <c r="AY252" s="18" t="s">
        <v>138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80</v>
      </c>
      <c r="BK252" s="225">
        <f>ROUND(I252*H252,2)</f>
        <v>0</v>
      </c>
      <c r="BL252" s="18" t="s">
        <v>145</v>
      </c>
      <c r="BM252" s="224" t="s">
        <v>371</v>
      </c>
    </row>
    <row r="253" s="2" customFormat="1">
      <c r="A253" s="39"/>
      <c r="B253" s="40"/>
      <c r="C253" s="41"/>
      <c r="D253" s="226" t="s">
        <v>147</v>
      </c>
      <c r="E253" s="41"/>
      <c r="F253" s="227" t="s">
        <v>372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147</v>
      </c>
      <c r="AU253" s="18" t="s">
        <v>82</v>
      </c>
    </row>
    <row r="254" s="2" customFormat="1">
      <c r="A254" s="39"/>
      <c r="B254" s="40"/>
      <c r="C254" s="41"/>
      <c r="D254" s="231" t="s">
        <v>149</v>
      </c>
      <c r="E254" s="41"/>
      <c r="F254" s="232" t="s">
        <v>373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149</v>
      </c>
      <c r="AU254" s="18" t="s">
        <v>82</v>
      </c>
    </row>
    <row r="255" s="13" customFormat="1">
      <c r="A255" s="13"/>
      <c r="B255" s="234"/>
      <c r="C255" s="235"/>
      <c r="D255" s="226" t="s">
        <v>153</v>
      </c>
      <c r="E255" s="236" t="s">
        <v>19</v>
      </c>
      <c r="F255" s="237" t="s">
        <v>307</v>
      </c>
      <c r="G255" s="235"/>
      <c r="H255" s="236" t="s">
        <v>19</v>
      </c>
      <c r="I255" s="238"/>
      <c r="J255" s="235"/>
      <c r="K255" s="235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153</v>
      </c>
      <c r="AU255" s="243" t="s">
        <v>82</v>
      </c>
      <c r="AV255" s="13" t="s">
        <v>80</v>
      </c>
      <c r="AW255" s="13" t="s">
        <v>33</v>
      </c>
      <c r="AX255" s="13" t="s">
        <v>72</v>
      </c>
      <c r="AY255" s="243" t="s">
        <v>138</v>
      </c>
    </row>
    <row r="256" s="14" customFormat="1">
      <c r="A256" s="14"/>
      <c r="B256" s="244"/>
      <c r="C256" s="245"/>
      <c r="D256" s="226" t="s">
        <v>153</v>
      </c>
      <c r="E256" s="246" t="s">
        <v>19</v>
      </c>
      <c r="F256" s="247" t="s">
        <v>374</v>
      </c>
      <c r="G256" s="245"/>
      <c r="H256" s="248">
        <v>136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153</v>
      </c>
      <c r="AU256" s="254" t="s">
        <v>82</v>
      </c>
      <c r="AV256" s="14" t="s">
        <v>82</v>
      </c>
      <c r="AW256" s="14" t="s">
        <v>33</v>
      </c>
      <c r="AX256" s="14" t="s">
        <v>72</v>
      </c>
      <c r="AY256" s="254" t="s">
        <v>138</v>
      </c>
    </row>
    <row r="257" s="2" customFormat="1" ht="16.5" customHeight="1">
      <c r="A257" s="39"/>
      <c r="B257" s="40"/>
      <c r="C257" s="255" t="s">
        <v>375</v>
      </c>
      <c r="D257" s="255" t="s">
        <v>272</v>
      </c>
      <c r="E257" s="256" t="s">
        <v>376</v>
      </c>
      <c r="F257" s="257" t="s">
        <v>377</v>
      </c>
      <c r="G257" s="258" t="s">
        <v>192</v>
      </c>
      <c r="H257" s="259">
        <v>136</v>
      </c>
      <c r="I257" s="260"/>
      <c r="J257" s="261">
        <f>ROUND(I257*H257,2)</f>
        <v>0</v>
      </c>
      <c r="K257" s="257" t="s">
        <v>144</v>
      </c>
      <c r="L257" s="262"/>
      <c r="M257" s="263" t="s">
        <v>19</v>
      </c>
      <c r="N257" s="264" t="s">
        <v>43</v>
      </c>
      <c r="O257" s="85"/>
      <c r="P257" s="222">
        <f>O257*H257</f>
        <v>0</v>
      </c>
      <c r="Q257" s="222">
        <v>0.10199999999999999</v>
      </c>
      <c r="R257" s="222">
        <f>Q257*H257</f>
        <v>13.872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197</v>
      </c>
      <c r="AT257" s="224" t="s">
        <v>272</v>
      </c>
      <c r="AU257" s="224" t="s">
        <v>82</v>
      </c>
      <c r="AY257" s="18" t="s">
        <v>138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80</v>
      </c>
      <c r="BK257" s="225">
        <f>ROUND(I257*H257,2)</f>
        <v>0</v>
      </c>
      <c r="BL257" s="18" t="s">
        <v>145</v>
      </c>
      <c r="BM257" s="224" t="s">
        <v>378</v>
      </c>
    </row>
    <row r="258" s="2" customFormat="1">
      <c r="A258" s="39"/>
      <c r="B258" s="40"/>
      <c r="C258" s="41"/>
      <c r="D258" s="226" t="s">
        <v>147</v>
      </c>
      <c r="E258" s="41"/>
      <c r="F258" s="227" t="s">
        <v>377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147</v>
      </c>
      <c r="AU258" s="18" t="s">
        <v>82</v>
      </c>
    </row>
    <row r="259" s="13" customFormat="1">
      <c r="A259" s="13"/>
      <c r="B259" s="234"/>
      <c r="C259" s="235"/>
      <c r="D259" s="226" t="s">
        <v>153</v>
      </c>
      <c r="E259" s="236" t="s">
        <v>19</v>
      </c>
      <c r="F259" s="237" t="s">
        <v>307</v>
      </c>
      <c r="G259" s="235"/>
      <c r="H259" s="236" t="s">
        <v>19</v>
      </c>
      <c r="I259" s="238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153</v>
      </c>
      <c r="AU259" s="243" t="s">
        <v>82</v>
      </c>
      <c r="AV259" s="13" t="s">
        <v>80</v>
      </c>
      <c r="AW259" s="13" t="s">
        <v>33</v>
      </c>
      <c r="AX259" s="13" t="s">
        <v>72</v>
      </c>
      <c r="AY259" s="243" t="s">
        <v>138</v>
      </c>
    </row>
    <row r="260" s="14" customFormat="1">
      <c r="A260" s="14"/>
      <c r="B260" s="244"/>
      <c r="C260" s="245"/>
      <c r="D260" s="226" t="s">
        <v>153</v>
      </c>
      <c r="E260" s="246" t="s">
        <v>19</v>
      </c>
      <c r="F260" s="247" t="s">
        <v>374</v>
      </c>
      <c r="G260" s="245"/>
      <c r="H260" s="248">
        <v>136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153</v>
      </c>
      <c r="AU260" s="254" t="s">
        <v>82</v>
      </c>
      <c r="AV260" s="14" t="s">
        <v>82</v>
      </c>
      <c r="AW260" s="14" t="s">
        <v>33</v>
      </c>
      <c r="AX260" s="14" t="s">
        <v>72</v>
      </c>
      <c r="AY260" s="254" t="s">
        <v>138</v>
      </c>
    </row>
    <row r="261" s="2" customFormat="1" ht="16.5" customHeight="1">
      <c r="A261" s="39"/>
      <c r="B261" s="40"/>
      <c r="C261" s="213" t="s">
        <v>379</v>
      </c>
      <c r="D261" s="213" t="s">
        <v>140</v>
      </c>
      <c r="E261" s="214" t="s">
        <v>380</v>
      </c>
      <c r="F261" s="215" t="s">
        <v>381</v>
      </c>
      <c r="G261" s="216" t="s">
        <v>192</v>
      </c>
      <c r="H261" s="217">
        <v>21</v>
      </c>
      <c r="I261" s="218"/>
      <c r="J261" s="219">
        <f>ROUND(I261*H261,2)</f>
        <v>0</v>
      </c>
      <c r="K261" s="215" t="s">
        <v>144</v>
      </c>
      <c r="L261" s="45"/>
      <c r="M261" s="220" t="s">
        <v>19</v>
      </c>
      <c r="N261" s="221" t="s">
        <v>43</v>
      </c>
      <c r="O261" s="85"/>
      <c r="P261" s="222">
        <f>O261*H261</f>
        <v>0</v>
      </c>
      <c r="Q261" s="222">
        <v>0.1295</v>
      </c>
      <c r="R261" s="222">
        <f>Q261*H261</f>
        <v>2.7195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145</v>
      </c>
      <c r="AT261" s="224" t="s">
        <v>140</v>
      </c>
      <c r="AU261" s="224" t="s">
        <v>82</v>
      </c>
      <c r="AY261" s="18" t="s">
        <v>138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80</v>
      </c>
      <c r="BK261" s="225">
        <f>ROUND(I261*H261,2)</f>
        <v>0</v>
      </c>
      <c r="BL261" s="18" t="s">
        <v>145</v>
      </c>
      <c r="BM261" s="224" t="s">
        <v>382</v>
      </c>
    </row>
    <row r="262" s="2" customFormat="1">
      <c r="A262" s="39"/>
      <c r="B262" s="40"/>
      <c r="C262" s="41"/>
      <c r="D262" s="226" t="s">
        <v>147</v>
      </c>
      <c r="E262" s="41"/>
      <c r="F262" s="227" t="s">
        <v>383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147</v>
      </c>
      <c r="AU262" s="18" t="s">
        <v>82</v>
      </c>
    </row>
    <row r="263" s="2" customFormat="1">
      <c r="A263" s="39"/>
      <c r="B263" s="40"/>
      <c r="C263" s="41"/>
      <c r="D263" s="231" t="s">
        <v>149</v>
      </c>
      <c r="E263" s="41"/>
      <c r="F263" s="232" t="s">
        <v>384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149</v>
      </c>
      <c r="AU263" s="18" t="s">
        <v>82</v>
      </c>
    </row>
    <row r="264" s="13" customFormat="1">
      <c r="A264" s="13"/>
      <c r="B264" s="234"/>
      <c r="C264" s="235"/>
      <c r="D264" s="226" t="s">
        <v>153</v>
      </c>
      <c r="E264" s="236" t="s">
        <v>19</v>
      </c>
      <c r="F264" s="237" t="s">
        <v>307</v>
      </c>
      <c r="G264" s="235"/>
      <c r="H264" s="236" t="s">
        <v>19</v>
      </c>
      <c r="I264" s="238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153</v>
      </c>
      <c r="AU264" s="243" t="s">
        <v>82</v>
      </c>
      <c r="AV264" s="13" t="s">
        <v>80</v>
      </c>
      <c r="AW264" s="13" t="s">
        <v>33</v>
      </c>
      <c r="AX264" s="13" t="s">
        <v>72</v>
      </c>
      <c r="AY264" s="243" t="s">
        <v>138</v>
      </c>
    </row>
    <row r="265" s="14" customFormat="1">
      <c r="A265" s="14"/>
      <c r="B265" s="244"/>
      <c r="C265" s="245"/>
      <c r="D265" s="226" t="s">
        <v>153</v>
      </c>
      <c r="E265" s="246" t="s">
        <v>19</v>
      </c>
      <c r="F265" s="247" t="s">
        <v>385</v>
      </c>
      <c r="G265" s="245"/>
      <c r="H265" s="248">
        <v>21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153</v>
      </c>
      <c r="AU265" s="254" t="s">
        <v>82</v>
      </c>
      <c r="AV265" s="14" t="s">
        <v>82</v>
      </c>
      <c r="AW265" s="14" t="s">
        <v>33</v>
      </c>
      <c r="AX265" s="14" t="s">
        <v>72</v>
      </c>
      <c r="AY265" s="254" t="s">
        <v>138</v>
      </c>
    </row>
    <row r="266" s="2" customFormat="1" ht="16.5" customHeight="1">
      <c r="A266" s="39"/>
      <c r="B266" s="40"/>
      <c r="C266" s="255" t="s">
        <v>386</v>
      </c>
      <c r="D266" s="255" t="s">
        <v>272</v>
      </c>
      <c r="E266" s="256" t="s">
        <v>387</v>
      </c>
      <c r="F266" s="257" t="s">
        <v>388</v>
      </c>
      <c r="G266" s="258" t="s">
        <v>192</v>
      </c>
      <c r="H266" s="259">
        <v>21</v>
      </c>
      <c r="I266" s="260"/>
      <c r="J266" s="261">
        <f>ROUND(I266*H266,2)</f>
        <v>0</v>
      </c>
      <c r="K266" s="257" t="s">
        <v>144</v>
      </c>
      <c r="L266" s="262"/>
      <c r="M266" s="263" t="s">
        <v>19</v>
      </c>
      <c r="N266" s="264" t="s">
        <v>43</v>
      </c>
      <c r="O266" s="85"/>
      <c r="P266" s="222">
        <f>O266*H266</f>
        <v>0</v>
      </c>
      <c r="Q266" s="222">
        <v>0.045999999999999999</v>
      </c>
      <c r="R266" s="222">
        <f>Q266*H266</f>
        <v>0.96599999999999997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197</v>
      </c>
      <c r="AT266" s="224" t="s">
        <v>272</v>
      </c>
      <c r="AU266" s="224" t="s">
        <v>82</v>
      </c>
      <c r="AY266" s="18" t="s">
        <v>138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80</v>
      </c>
      <c r="BK266" s="225">
        <f>ROUND(I266*H266,2)</f>
        <v>0</v>
      </c>
      <c r="BL266" s="18" t="s">
        <v>145</v>
      </c>
      <c r="BM266" s="224" t="s">
        <v>389</v>
      </c>
    </row>
    <row r="267" s="2" customFormat="1">
      <c r="A267" s="39"/>
      <c r="B267" s="40"/>
      <c r="C267" s="41"/>
      <c r="D267" s="226" t="s">
        <v>147</v>
      </c>
      <c r="E267" s="41"/>
      <c r="F267" s="227" t="s">
        <v>388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147</v>
      </c>
      <c r="AU267" s="18" t="s">
        <v>82</v>
      </c>
    </row>
    <row r="268" s="13" customFormat="1">
      <c r="A268" s="13"/>
      <c r="B268" s="234"/>
      <c r="C268" s="235"/>
      <c r="D268" s="226" t="s">
        <v>153</v>
      </c>
      <c r="E268" s="236" t="s">
        <v>19</v>
      </c>
      <c r="F268" s="237" t="s">
        <v>307</v>
      </c>
      <c r="G268" s="235"/>
      <c r="H268" s="236" t="s">
        <v>19</v>
      </c>
      <c r="I268" s="238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153</v>
      </c>
      <c r="AU268" s="243" t="s">
        <v>82</v>
      </c>
      <c r="AV268" s="13" t="s">
        <v>80</v>
      </c>
      <c r="AW268" s="13" t="s">
        <v>33</v>
      </c>
      <c r="AX268" s="13" t="s">
        <v>72</v>
      </c>
      <c r="AY268" s="243" t="s">
        <v>138</v>
      </c>
    </row>
    <row r="269" s="14" customFormat="1">
      <c r="A269" s="14"/>
      <c r="B269" s="244"/>
      <c r="C269" s="245"/>
      <c r="D269" s="226" t="s">
        <v>153</v>
      </c>
      <c r="E269" s="246" t="s">
        <v>19</v>
      </c>
      <c r="F269" s="247" t="s">
        <v>385</v>
      </c>
      <c r="G269" s="245"/>
      <c r="H269" s="248">
        <v>21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153</v>
      </c>
      <c r="AU269" s="254" t="s">
        <v>82</v>
      </c>
      <c r="AV269" s="14" t="s">
        <v>82</v>
      </c>
      <c r="AW269" s="14" t="s">
        <v>33</v>
      </c>
      <c r="AX269" s="14" t="s">
        <v>72</v>
      </c>
      <c r="AY269" s="254" t="s">
        <v>138</v>
      </c>
    </row>
    <row r="270" s="2" customFormat="1" ht="16.5" customHeight="1">
      <c r="A270" s="39"/>
      <c r="B270" s="40"/>
      <c r="C270" s="213" t="s">
        <v>390</v>
      </c>
      <c r="D270" s="213" t="s">
        <v>140</v>
      </c>
      <c r="E270" s="214" t="s">
        <v>391</v>
      </c>
      <c r="F270" s="215" t="s">
        <v>392</v>
      </c>
      <c r="G270" s="216" t="s">
        <v>192</v>
      </c>
      <c r="H270" s="217">
        <v>22</v>
      </c>
      <c r="I270" s="218"/>
      <c r="J270" s="219">
        <f>ROUND(I270*H270,2)</f>
        <v>0</v>
      </c>
      <c r="K270" s="215" t="s">
        <v>144</v>
      </c>
      <c r="L270" s="45"/>
      <c r="M270" s="220" t="s">
        <v>19</v>
      </c>
      <c r="N270" s="221" t="s">
        <v>43</v>
      </c>
      <c r="O270" s="85"/>
      <c r="P270" s="222">
        <f>O270*H270</f>
        <v>0</v>
      </c>
      <c r="Q270" s="222">
        <v>0.10095</v>
      </c>
      <c r="R270" s="222">
        <f>Q270*H270</f>
        <v>2.2208999999999999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145</v>
      </c>
      <c r="AT270" s="224" t="s">
        <v>140</v>
      </c>
      <c r="AU270" s="224" t="s">
        <v>82</v>
      </c>
      <c r="AY270" s="18" t="s">
        <v>138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80</v>
      </c>
      <c r="BK270" s="225">
        <f>ROUND(I270*H270,2)</f>
        <v>0</v>
      </c>
      <c r="BL270" s="18" t="s">
        <v>145</v>
      </c>
      <c r="BM270" s="224" t="s">
        <v>393</v>
      </c>
    </row>
    <row r="271" s="2" customFormat="1">
      <c r="A271" s="39"/>
      <c r="B271" s="40"/>
      <c r="C271" s="41"/>
      <c r="D271" s="226" t="s">
        <v>147</v>
      </c>
      <c r="E271" s="41"/>
      <c r="F271" s="227" t="s">
        <v>394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147</v>
      </c>
      <c r="AU271" s="18" t="s">
        <v>82</v>
      </c>
    </row>
    <row r="272" s="2" customFormat="1">
      <c r="A272" s="39"/>
      <c r="B272" s="40"/>
      <c r="C272" s="41"/>
      <c r="D272" s="231" t="s">
        <v>149</v>
      </c>
      <c r="E272" s="41"/>
      <c r="F272" s="232" t="s">
        <v>395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149</v>
      </c>
      <c r="AU272" s="18" t="s">
        <v>82</v>
      </c>
    </row>
    <row r="273" s="13" customFormat="1">
      <c r="A273" s="13"/>
      <c r="B273" s="234"/>
      <c r="C273" s="235"/>
      <c r="D273" s="226" t="s">
        <v>153</v>
      </c>
      <c r="E273" s="236" t="s">
        <v>19</v>
      </c>
      <c r="F273" s="237" t="s">
        <v>307</v>
      </c>
      <c r="G273" s="235"/>
      <c r="H273" s="236" t="s">
        <v>19</v>
      </c>
      <c r="I273" s="238"/>
      <c r="J273" s="235"/>
      <c r="K273" s="235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153</v>
      </c>
      <c r="AU273" s="243" t="s">
        <v>82</v>
      </c>
      <c r="AV273" s="13" t="s">
        <v>80</v>
      </c>
      <c r="AW273" s="13" t="s">
        <v>33</v>
      </c>
      <c r="AX273" s="13" t="s">
        <v>72</v>
      </c>
      <c r="AY273" s="243" t="s">
        <v>138</v>
      </c>
    </row>
    <row r="274" s="14" customFormat="1">
      <c r="A274" s="14"/>
      <c r="B274" s="244"/>
      <c r="C274" s="245"/>
      <c r="D274" s="226" t="s">
        <v>153</v>
      </c>
      <c r="E274" s="246" t="s">
        <v>19</v>
      </c>
      <c r="F274" s="247" t="s">
        <v>396</v>
      </c>
      <c r="G274" s="245"/>
      <c r="H274" s="248">
        <v>22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153</v>
      </c>
      <c r="AU274" s="254" t="s">
        <v>82</v>
      </c>
      <c r="AV274" s="14" t="s">
        <v>82</v>
      </c>
      <c r="AW274" s="14" t="s">
        <v>33</v>
      </c>
      <c r="AX274" s="14" t="s">
        <v>72</v>
      </c>
      <c r="AY274" s="254" t="s">
        <v>138</v>
      </c>
    </row>
    <row r="275" s="2" customFormat="1" ht="16.5" customHeight="1">
      <c r="A275" s="39"/>
      <c r="B275" s="40"/>
      <c r="C275" s="255" t="s">
        <v>397</v>
      </c>
      <c r="D275" s="255" t="s">
        <v>272</v>
      </c>
      <c r="E275" s="256" t="s">
        <v>398</v>
      </c>
      <c r="F275" s="257" t="s">
        <v>399</v>
      </c>
      <c r="G275" s="258" t="s">
        <v>192</v>
      </c>
      <c r="H275" s="259">
        <v>22</v>
      </c>
      <c r="I275" s="260"/>
      <c r="J275" s="261">
        <f>ROUND(I275*H275,2)</f>
        <v>0</v>
      </c>
      <c r="K275" s="257" t="s">
        <v>144</v>
      </c>
      <c r="L275" s="262"/>
      <c r="M275" s="263" t="s">
        <v>19</v>
      </c>
      <c r="N275" s="264" t="s">
        <v>43</v>
      </c>
      <c r="O275" s="85"/>
      <c r="P275" s="222">
        <f>O275*H275</f>
        <v>0</v>
      </c>
      <c r="Q275" s="222">
        <v>0.021999999999999999</v>
      </c>
      <c r="R275" s="222">
        <f>Q275*H275</f>
        <v>0.48399999999999999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197</v>
      </c>
      <c r="AT275" s="224" t="s">
        <v>272</v>
      </c>
      <c r="AU275" s="224" t="s">
        <v>82</v>
      </c>
      <c r="AY275" s="18" t="s">
        <v>138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80</v>
      </c>
      <c r="BK275" s="225">
        <f>ROUND(I275*H275,2)</f>
        <v>0</v>
      </c>
      <c r="BL275" s="18" t="s">
        <v>145</v>
      </c>
      <c r="BM275" s="224" t="s">
        <v>400</v>
      </c>
    </row>
    <row r="276" s="2" customFormat="1">
      <c r="A276" s="39"/>
      <c r="B276" s="40"/>
      <c r="C276" s="41"/>
      <c r="D276" s="226" t="s">
        <v>147</v>
      </c>
      <c r="E276" s="41"/>
      <c r="F276" s="227" t="s">
        <v>399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147</v>
      </c>
      <c r="AU276" s="18" t="s">
        <v>82</v>
      </c>
    </row>
    <row r="277" s="13" customFormat="1">
      <c r="A277" s="13"/>
      <c r="B277" s="234"/>
      <c r="C277" s="235"/>
      <c r="D277" s="226" t="s">
        <v>153</v>
      </c>
      <c r="E277" s="236" t="s">
        <v>19</v>
      </c>
      <c r="F277" s="237" t="s">
        <v>307</v>
      </c>
      <c r="G277" s="235"/>
      <c r="H277" s="236" t="s">
        <v>19</v>
      </c>
      <c r="I277" s="238"/>
      <c r="J277" s="235"/>
      <c r="K277" s="235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153</v>
      </c>
      <c r="AU277" s="243" t="s">
        <v>82</v>
      </c>
      <c r="AV277" s="13" t="s">
        <v>80</v>
      </c>
      <c r="AW277" s="13" t="s">
        <v>33</v>
      </c>
      <c r="AX277" s="13" t="s">
        <v>72</v>
      </c>
      <c r="AY277" s="243" t="s">
        <v>138</v>
      </c>
    </row>
    <row r="278" s="14" customFormat="1">
      <c r="A278" s="14"/>
      <c r="B278" s="244"/>
      <c r="C278" s="245"/>
      <c r="D278" s="226" t="s">
        <v>153</v>
      </c>
      <c r="E278" s="246" t="s">
        <v>19</v>
      </c>
      <c r="F278" s="247" t="s">
        <v>396</v>
      </c>
      <c r="G278" s="245"/>
      <c r="H278" s="248">
        <v>22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153</v>
      </c>
      <c r="AU278" s="254" t="s">
        <v>82</v>
      </c>
      <c r="AV278" s="14" t="s">
        <v>82</v>
      </c>
      <c r="AW278" s="14" t="s">
        <v>33</v>
      </c>
      <c r="AX278" s="14" t="s">
        <v>72</v>
      </c>
      <c r="AY278" s="254" t="s">
        <v>138</v>
      </c>
    </row>
    <row r="279" s="2" customFormat="1" ht="16.5" customHeight="1">
      <c r="A279" s="39"/>
      <c r="B279" s="40"/>
      <c r="C279" s="213" t="s">
        <v>401</v>
      </c>
      <c r="D279" s="213" t="s">
        <v>140</v>
      </c>
      <c r="E279" s="214" t="s">
        <v>402</v>
      </c>
      <c r="F279" s="215" t="s">
        <v>403</v>
      </c>
      <c r="G279" s="216" t="s">
        <v>192</v>
      </c>
      <c r="H279" s="217">
        <v>67.599999999999994</v>
      </c>
      <c r="I279" s="218"/>
      <c r="J279" s="219">
        <f>ROUND(I279*H279,2)</f>
        <v>0</v>
      </c>
      <c r="K279" s="215" t="s">
        <v>144</v>
      </c>
      <c r="L279" s="45"/>
      <c r="M279" s="220" t="s">
        <v>19</v>
      </c>
      <c r="N279" s="221" t="s">
        <v>43</v>
      </c>
      <c r="O279" s="85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145</v>
      </c>
      <c r="AT279" s="224" t="s">
        <v>140</v>
      </c>
      <c r="AU279" s="224" t="s">
        <v>82</v>
      </c>
      <c r="AY279" s="18" t="s">
        <v>138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80</v>
      </c>
      <c r="BK279" s="225">
        <f>ROUND(I279*H279,2)</f>
        <v>0</v>
      </c>
      <c r="BL279" s="18" t="s">
        <v>145</v>
      </c>
      <c r="BM279" s="224" t="s">
        <v>404</v>
      </c>
    </row>
    <row r="280" s="2" customFormat="1">
      <c r="A280" s="39"/>
      <c r="B280" s="40"/>
      <c r="C280" s="41"/>
      <c r="D280" s="226" t="s">
        <v>147</v>
      </c>
      <c r="E280" s="41"/>
      <c r="F280" s="227" t="s">
        <v>405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147</v>
      </c>
      <c r="AU280" s="18" t="s">
        <v>82</v>
      </c>
    </row>
    <row r="281" s="2" customFormat="1">
      <c r="A281" s="39"/>
      <c r="B281" s="40"/>
      <c r="C281" s="41"/>
      <c r="D281" s="231" t="s">
        <v>149</v>
      </c>
      <c r="E281" s="41"/>
      <c r="F281" s="232" t="s">
        <v>406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149</v>
      </c>
      <c r="AU281" s="18" t="s">
        <v>82</v>
      </c>
    </row>
    <row r="282" s="13" customFormat="1">
      <c r="A282" s="13"/>
      <c r="B282" s="234"/>
      <c r="C282" s="235"/>
      <c r="D282" s="226" t="s">
        <v>153</v>
      </c>
      <c r="E282" s="236" t="s">
        <v>19</v>
      </c>
      <c r="F282" s="237" t="s">
        <v>154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153</v>
      </c>
      <c r="AU282" s="243" t="s">
        <v>82</v>
      </c>
      <c r="AV282" s="13" t="s">
        <v>80</v>
      </c>
      <c r="AW282" s="13" t="s">
        <v>33</v>
      </c>
      <c r="AX282" s="13" t="s">
        <v>72</v>
      </c>
      <c r="AY282" s="243" t="s">
        <v>138</v>
      </c>
    </row>
    <row r="283" s="14" customFormat="1">
      <c r="A283" s="14"/>
      <c r="B283" s="244"/>
      <c r="C283" s="245"/>
      <c r="D283" s="226" t="s">
        <v>153</v>
      </c>
      <c r="E283" s="246" t="s">
        <v>19</v>
      </c>
      <c r="F283" s="247" t="s">
        <v>407</v>
      </c>
      <c r="G283" s="245"/>
      <c r="H283" s="248">
        <v>67.599999999999994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153</v>
      </c>
      <c r="AU283" s="254" t="s">
        <v>82</v>
      </c>
      <c r="AV283" s="14" t="s">
        <v>82</v>
      </c>
      <c r="AW283" s="14" t="s">
        <v>33</v>
      </c>
      <c r="AX283" s="14" t="s">
        <v>72</v>
      </c>
      <c r="AY283" s="254" t="s">
        <v>138</v>
      </c>
    </row>
    <row r="284" s="12" customFormat="1" ht="22.8" customHeight="1">
      <c r="A284" s="12"/>
      <c r="B284" s="197"/>
      <c r="C284" s="198"/>
      <c r="D284" s="199" t="s">
        <v>71</v>
      </c>
      <c r="E284" s="211" t="s">
        <v>408</v>
      </c>
      <c r="F284" s="211" t="s">
        <v>409</v>
      </c>
      <c r="G284" s="198"/>
      <c r="H284" s="198"/>
      <c r="I284" s="201"/>
      <c r="J284" s="212">
        <f>BK284</f>
        <v>0</v>
      </c>
      <c r="K284" s="198"/>
      <c r="L284" s="203"/>
      <c r="M284" s="204"/>
      <c r="N284" s="205"/>
      <c r="O284" s="205"/>
      <c r="P284" s="206">
        <f>SUM(P285:P303)</f>
        <v>0</v>
      </c>
      <c r="Q284" s="205"/>
      <c r="R284" s="206">
        <f>SUM(R285:R303)</f>
        <v>0</v>
      </c>
      <c r="S284" s="205"/>
      <c r="T284" s="207">
        <f>SUM(T285:T303)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8" t="s">
        <v>80</v>
      </c>
      <c r="AT284" s="209" t="s">
        <v>71</v>
      </c>
      <c r="AU284" s="209" t="s">
        <v>80</v>
      </c>
      <c r="AY284" s="208" t="s">
        <v>138</v>
      </c>
      <c r="BK284" s="210">
        <f>SUM(BK285:BK303)</f>
        <v>0</v>
      </c>
    </row>
    <row r="285" s="2" customFormat="1" ht="24.15" customHeight="1">
      <c r="A285" s="39"/>
      <c r="B285" s="40"/>
      <c r="C285" s="213" t="s">
        <v>410</v>
      </c>
      <c r="D285" s="213" t="s">
        <v>140</v>
      </c>
      <c r="E285" s="214" t="s">
        <v>411</v>
      </c>
      <c r="F285" s="215" t="s">
        <v>412</v>
      </c>
      <c r="G285" s="216" t="s">
        <v>228</v>
      </c>
      <c r="H285" s="217">
        <v>28.425000000000001</v>
      </c>
      <c r="I285" s="218"/>
      <c r="J285" s="219">
        <f>ROUND(I285*H285,2)</f>
        <v>0</v>
      </c>
      <c r="K285" s="215" t="s">
        <v>144</v>
      </c>
      <c r="L285" s="45"/>
      <c r="M285" s="220" t="s">
        <v>19</v>
      </c>
      <c r="N285" s="221" t="s">
        <v>43</v>
      </c>
      <c r="O285" s="85"/>
      <c r="P285" s="222">
        <f>O285*H285</f>
        <v>0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145</v>
      </c>
      <c r="AT285" s="224" t="s">
        <v>140</v>
      </c>
      <c r="AU285" s="224" t="s">
        <v>82</v>
      </c>
      <c r="AY285" s="18" t="s">
        <v>138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80</v>
      </c>
      <c r="BK285" s="225">
        <f>ROUND(I285*H285,2)</f>
        <v>0</v>
      </c>
      <c r="BL285" s="18" t="s">
        <v>145</v>
      </c>
      <c r="BM285" s="224" t="s">
        <v>413</v>
      </c>
    </row>
    <row r="286" s="2" customFormat="1">
      <c r="A286" s="39"/>
      <c r="B286" s="40"/>
      <c r="C286" s="41"/>
      <c r="D286" s="226" t="s">
        <v>147</v>
      </c>
      <c r="E286" s="41"/>
      <c r="F286" s="227" t="s">
        <v>414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147</v>
      </c>
      <c r="AU286" s="18" t="s">
        <v>82</v>
      </c>
    </row>
    <row r="287" s="2" customFormat="1">
      <c r="A287" s="39"/>
      <c r="B287" s="40"/>
      <c r="C287" s="41"/>
      <c r="D287" s="231" t="s">
        <v>149</v>
      </c>
      <c r="E287" s="41"/>
      <c r="F287" s="232" t="s">
        <v>415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149</v>
      </c>
      <c r="AU287" s="18" t="s">
        <v>82</v>
      </c>
    </row>
    <row r="288" s="14" customFormat="1">
      <c r="A288" s="14"/>
      <c r="B288" s="244"/>
      <c r="C288" s="245"/>
      <c r="D288" s="226" t="s">
        <v>153</v>
      </c>
      <c r="E288" s="246" t="s">
        <v>19</v>
      </c>
      <c r="F288" s="247" t="s">
        <v>416</v>
      </c>
      <c r="G288" s="245"/>
      <c r="H288" s="248">
        <v>28.425000000000001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153</v>
      </c>
      <c r="AU288" s="254" t="s">
        <v>82</v>
      </c>
      <c r="AV288" s="14" t="s">
        <v>82</v>
      </c>
      <c r="AW288" s="14" t="s">
        <v>33</v>
      </c>
      <c r="AX288" s="14" t="s">
        <v>72</v>
      </c>
      <c r="AY288" s="254" t="s">
        <v>138</v>
      </c>
    </row>
    <row r="289" s="2" customFormat="1" ht="24.15" customHeight="1">
      <c r="A289" s="39"/>
      <c r="B289" s="40"/>
      <c r="C289" s="213" t="s">
        <v>417</v>
      </c>
      <c r="D289" s="213" t="s">
        <v>140</v>
      </c>
      <c r="E289" s="214" t="s">
        <v>418</v>
      </c>
      <c r="F289" s="215" t="s">
        <v>419</v>
      </c>
      <c r="G289" s="216" t="s">
        <v>228</v>
      </c>
      <c r="H289" s="217">
        <v>58.953000000000003</v>
      </c>
      <c r="I289" s="218"/>
      <c r="J289" s="219">
        <f>ROUND(I289*H289,2)</f>
        <v>0</v>
      </c>
      <c r="K289" s="215" t="s">
        <v>19</v>
      </c>
      <c r="L289" s="45"/>
      <c r="M289" s="220" t="s">
        <v>19</v>
      </c>
      <c r="N289" s="221" t="s">
        <v>43</v>
      </c>
      <c r="O289" s="85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145</v>
      </c>
      <c r="AT289" s="224" t="s">
        <v>140</v>
      </c>
      <c r="AU289" s="224" t="s">
        <v>82</v>
      </c>
      <c r="AY289" s="18" t="s">
        <v>138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80</v>
      </c>
      <c r="BK289" s="225">
        <f>ROUND(I289*H289,2)</f>
        <v>0</v>
      </c>
      <c r="BL289" s="18" t="s">
        <v>145</v>
      </c>
      <c r="BM289" s="224" t="s">
        <v>420</v>
      </c>
    </row>
    <row r="290" s="2" customFormat="1">
      <c r="A290" s="39"/>
      <c r="B290" s="40"/>
      <c r="C290" s="41"/>
      <c r="D290" s="226" t="s">
        <v>147</v>
      </c>
      <c r="E290" s="41"/>
      <c r="F290" s="227" t="s">
        <v>421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147</v>
      </c>
      <c r="AU290" s="18" t="s">
        <v>82</v>
      </c>
    </row>
    <row r="291" s="14" customFormat="1">
      <c r="A291" s="14"/>
      <c r="B291" s="244"/>
      <c r="C291" s="245"/>
      <c r="D291" s="226" t="s">
        <v>153</v>
      </c>
      <c r="E291" s="246" t="s">
        <v>19</v>
      </c>
      <c r="F291" s="247" t="s">
        <v>422</v>
      </c>
      <c r="G291" s="245"/>
      <c r="H291" s="248">
        <v>15.023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153</v>
      </c>
      <c r="AU291" s="254" t="s">
        <v>82</v>
      </c>
      <c r="AV291" s="14" t="s">
        <v>82</v>
      </c>
      <c r="AW291" s="14" t="s">
        <v>33</v>
      </c>
      <c r="AX291" s="14" t="s">
        <v>72</v>
      </c>
      <c r="AY291" s="254" t="s">
        <v>138</v>
      </c>
    </row>
    <row r="292" s="14" customFormat="1">
      <c r="A292" s="14"/>
      <c r="B292" s="244"/>
      <c r="C292" s="245"/>
      <c r="D292" s="226" t="s">
        <v>153</v>
      </c>
      <c r="E292" s="246" t="s">
        <v>19</v>
      </c>
      <c r="F292" s="247" t="s">
        <v>423</v>
      </c>
      <c r="G292" s="245"/>
      <c r="H292" s="248">
        <v>43.93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153</v>
      </c>
      <c r="AU292" s="254" t="s">
        <v>82</v>
      </c>
      <c r="AV292" s="14" t="s">
        <v>82</v>
      </c>
      <c r="AW292" s="14" t="s">
        <v>33</v>
      </c>
      <c r="AX292" s="14" t="s">
        <v>72</v>
      </c>
      <c r="AY292" s="254" t="s">
        <v>138</v>
      </c>
    </row>
    <row r="293" s="2" customFormat="1" ht="24.15" customHeight="1">
      <c r="A293" s="39"/>
      <c r="B293" s="40"/>
      <c r="C293" s="213" t="s">
        <v>424</v>
      </c>
      <c r="D293" s="213" t="s">
        <v>140</v>
      </c>
      <c r="E293" s="214" t="s">
        <v>425</v>
      </c>
      <c r="F293" s="215" t="s">
        <v>426</v>
      </c>
      <c r="G293" s="216" t="s">
        <v>228</v>
      </c>
      <c r="H293" s="217">
        <v>28.425000000000001</v>
      </c>
      <c r="I293" s="218"/>
      <c r="J293" s="219">
        <f>ROUND(I293*H293,2)</f>
        <v>0</v>
      </c>
      <c r="K293" s="215" t="s">
        <v>19</v>
      </c>
      <c r="L293" s="45"/>
      <c r="M293" s="220" t="s">
        <v>19</v>
      </c>
      <c r="N293" s="221" t="s">
        <v>43</v>
      </c>
      <c r="O293" s="85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145</v>
      </c>
      <c r="AT293" s="224" t="s">
        <v>140</v>
      </c>
      <c r="AU293" s="224" t="s">
        <v>82</v>
      </c>
      <c r="AY293" s="18" t="s">
        <v>138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80</v>
      </c>
      <c r="BK293" s="225">
        <f>ROUND(I293*H293,2)</f>
        <v>0</v>
      </c>
      <c r="BL293" s="18" t="s">
        <v>145</v>
      </c>
      <c r="BM293" s="224" t="s">
        <v>427</v>
      </c>
    </row>
    <row r="294" s="2" customFormat="1">
      <c r="A294" s="39"/>
      <c r="B294" s="40"/>
      <c r="C294" s="41"/>
      <c r="D294" s="226" t="s">
        <v>147</v>
      </c>
      <c r="E294" s="41"/>
      <c r="F294" s="227" t="s">
        <v>428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147</v>
      </c>
      <c r="AU294" s="18" t="s">
        <v>82</v>
      </c>
    </row>
    <row r="295" s="14" customFormat="1">
      <c r="A295" s="14"/>
      <c r="B295" s="244"/>
      <c r="C295" s="245"/>
      <c r="D295" s="226" t="s">
        <v>153</v>
      </c>
      <c r="E295" s="246" t="s">
        <v>19</v>
      </c>
      <c r="F295" s="247" t="s">
        <v>429</v>
      </c>
      <c r="G295" s="245"/>
      <c r="H295" s="248">
        <v>28.425000000000001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153</v>
      </c>
      <c r="AU295" s="254" t="s">
        <v>82</v>
      </c>
      <c r="AV295" s="14" t="s">
        <v>82</v>
      </c>
      <c r="AW295" s="14" t="s">
        <v>33</v>
      </c>
      <c r="AX295" s="14" t="s">
        <v>72</v>
      </c>
      <c r="AY295" s="254" t="s">
        <v>138</v>
      </c>
    </row>
    <row r="296" s="2" customFormat="1" ht="24.15" customHeight="1">
      <c r="A296" s="39"/>
      <c r="B296" s="40"/>
      <c r="C296" s="213" t="s">
        <v>430</v>
      </c>
      <c r="D296" s="213" t="s">
        <v>140</v>
      </c>
      <c r="E296" s="214" t="s">
        <v>431</v>
      </c>
      <c r="F296" s="215" t="s">
        <v>432</v>
      </c>
      <c r="G296" s="216" t="s">
        <v>228</v>
      </c>
      <c r="H296" s="217">
        <v>43.93</v>
      </c>
      <c r="I296" s="218"/>
      <c r="J296" s="219">
        <f>ROUND(I296*H296,2)</f>
        <v>0</v>
      </c>
      <c r="K296" s="215" t="s">
        <v>144</v>
      </c>
      <c r="L296" s="45"/>
      <c r="M296" s="220" t="s">
        <v>19</v>
      </c>
      <c r="N296" s="221" t="s">
        <v>43</v>
      </c>
      <c r="O296" s="85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145</v>
      </c>
      <c r="AT296" s="224" t="s">
        <v>140</v>
      </c>
      <c r="AU296" s="224" t="s">
        <v>82</v>
      </c>
      <c r="AY296" s="18" t="s">
        <v>138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80</v>
      </c>
      <c r="BK296" s="225">
        <f>ROUND(I296*H296,2)</f>
        <v>0</v>
      </c>
      <c r="BL296" s="18" t="s">
        <v>145</v>
      </c>
      <c r="BM296" s="224" t="s">
        <v>433</v>
      </c>
    </row>
    <row r="297" s="2" customFormat="1">
      <c r="A297" s="39"/>
      <c r="B297" s="40"/>
      <c r="C297" s="41"/>
      <c r="D297" s="226" t="s">
        <v>147</v>
      </c>
      <c r="E297" s="41"/>
      <c r="F297" s="227" t="s">
        <v>434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147</v>
      </c>
      <c r="AU297" s="18" t="s">
        <v>82</v>
      </c>
    </row>
    <row r="298" s="2" customFormat="1">
      <c r="A298" s="39"/>
      <c r="B298" s="40"/>
      <c r="C298" s="41"/>
      <c r="D298" s="231" t="s">
        <v>149</v>
      </c>
      <c r="E298" s="41"/>
      <c r="F298" s="232" t="s">
        <v>435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149</v>
      </c>
      <c r="AU298" s="18" t="s">
        <v>82</v>
      </c>
    </row>
    <row r="299" s="14" customFormat="1">
      <c r="A299" s="14"/>
      <c r="B299" s="244"/>
      <c r="C299" s="245"/>
      <c r="D299" s="226" t="s">
        <v>153</v>
      </c>
      <c r="E299" s="246" t="s">
        <v>19</v>
      </c>
      <c r="F299" s="247" t="s">
        <v>436</v>
      </c>
      <c r="G299" s="245"/>
      <c r="H299" s="248">
        <v>43.93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153</v>
      </c>
      <c r="AU299" s="254" t="s">
        <v>82</v>
      </c>
      <c r="AV299" s="14" t="s">
        <v>82</v>
      </c>
      <c r="AW299" s="14" t="s">
        <v>33</v>
      </c>
      <c r="AX299" s="14" t="s">
        <v>72</v>
      </c>
      <c r="AY299" s="254" t="s">
        <v>138</v>
      </c>
    </row>
    <row r="300" s="2" customFormat="1" ht="24.15" customHeight="1">
      <c r="A300" s="39"/>
      <c r="B300" s="40"/>
      <c r="C300" s="213" t="s">
        <v>437</v>
      </c>
      <c r="D300" s="213" t="s">
        <v>140</v>
      </c>
      <c r="E300" s="214" t="s">
        <v>438</v>
      </c>
      <c r="F300" s="215" t="s">
        <v>439</v>
      </c>
      <c r="G300" s="216" t="s">
        <v>228</v>
      </c>
      <c r="H300" s="217">
        <v>15.023</v>
      </c>
      <c r="I300" s="218"/>
      <c r="J300" s="219">
        <f>ROUND(I300*H300,2)</f>
        <v>0</v>
      </c>
      <c r="K300" s="215" t="s">
        <v>144</v>
      </c>
      <c r="L300" s="45"/>
      <c r="M300" s="220" t="s">
        <v>19</v>
      </c>
      <c r="N300" s="221" t="s">
        <v>43</v>
      </c>
      <c r="O300" s="85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145</v>
      </c>
      <c r="AT300" s="224" t="s">
        <v>140</v>
      </c>
      <c r="AU300" s="224" t="s">
        <v>82</v>
      </c>
      <c r="AY300" s="18" t="s">
        <v>138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8" t="s">
        <v>80</v>
      </c>
      <c r="BK300" s="225">
        <f>ROUND(I300*H300,2)</f>
        <v>0</v>
      </c>
      <c r="BL300" s="18" t="s">
        <v>145</v>
      </c>
      <c r="BM300" s="224" t="s">
        <v>440</v>
      </c>
    </row>
    <row r="301" s="2" customFormat="1">
      <c r="A301" s="39"/>
      <c r="B301" s="40"/>
      <c r="C301" s="41"/>
      <c r="D301" s="226" t="s">
        <v>147</v>
      </c>
      <c r="E301" s="41"/>
      <c r="F301" s="227" t="s">
        <v>441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147</v>
      </c>
      <c r="AU301" s="18" t="s">
        <v>82</v>
      </c>
    </row>
    <row r="302" s="2" customFormat="1">
      <c r="A302" s="39"/>
      <c r="B302" s="40"/>
      <c r="C302" s="41"/>
      <c r="D302" s="231" t="s">
        <v>149</v>
      </c>
      <c r="E302" s="41"/>
      <c r="F302" s="232" t="s">
        <v>442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149</v>
      </c>
      <c r="AU302" s="18" t="s">
        <v>82</v>
      </c>
    </row>
    <row r="303" s="14" customFormat="1">
      <c r="A303" s="14"/>
      <c r="B303" s="244"/>
      <c r="C303" s="245"/>
      <c r="D303" s="226" t="s">
        <v>153</v>
      </c>
      <c r="E303" s="246" t="s">
        <v>19</v>
      </c>
      <c r="F303" s="247" t="s">
        <v>422</v>
      </c>
      <c r="G303" s="245"/>
      <c r="H303" s="248">
        <v>15.023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153</v>
      </c>
      <c r="AU303" s="254" t="s">
        <v>82</v>
      </c>
      <c r="AV303" s="14" t="s">
        <v>82</v>
      </c>
      <c r="AW303" s="14" t="s">
        <v>33</v>
      </c>
      <c r="AX303" s="14" t="s">
        <v>72</v>
      </c>
      <c r="AY303" s="254" t="s">
        <v>138</v>
      </c>
    </row>
    <row r="304" s="12" customFormat="1" ht="22.8" customHeight="1">
      <c r="A304" s="12"/>
      <c r="B304" s="197"/>
      <c r="C304" s="198"/>
      <c r="D304" s="199" t="s">
        <v>71</v>
      </c>
      <c r="E304" s="211" t="s">
        <v>443</v>
      </c>
      <c r="F304" s="211" t="s">
        <v>444</v>
      </c>
      <c r="G304" s="198"/>
      <c r="H304" s="198"/>
      <c r="I304" s="201"/>
      <c r="J304" s="212">
        <f>BK304</f>
        <v>0</v>
      </c>
      <c r="K304" s="198"/>
      <c r="L304" s="203"/>
      <c r="M304" s="204"/>
      <c r="N304" s="205"/>
      <c r="O304" s="205"/>
      <c r="P304" s="206">
        <f>SUM(P305:P307)</f>
        <v>0</v>
      </c>
      <c r="Q304" s="205"/>
      <c r="R304" s="206">
        <f>SUM(R305:R307)</f>
        <v>0</v>
      </c>
      <c r="S304" s="205"/>
      <c r="T304" s="207">
        <f>SUM(T305:T307)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8" t="s">
        <v>80</v>
      </c>
      <c r="AT304" s="209" t="s">
        <v>71</v>
      </c>
      <c r="AU304" s="209" t="s">
        <v>80</v>
      </c>
      <c r="AY304" s="208" t="s">
        <v>138</v>
      </c>
      <c r="BK304" s="210">
        <f>SUM(BK305:BK307)</f>
        <v>0</v>
      </c>
    </row>
    <row r="305" s="2" customFormat="1" ht="16.5" customHeight="1">
      <c r="A305" s="39"/>
      <c r="B305" s="40"/>
      <c r="C305" s="213" t="s">
        <v>445</v>
      </c>
      <c r="D305" s="213" t="s">
        <v>140</v>
      </c>
      <c r="E305" s="214" t="s">
        <v>446</v>
      </c>
      <c r="F305" s="215" t="s">
        <v>447</v>
      </c>
      <c r="G305" s="216" t="s">
        <v>228</v>
      </c>
      <c r="H305" s="217">
        <v>121.55500000000001</v>
      </c>
      <c r="I305" s="218"/>
      <c r="J305" s="219">
        <f>ROUND(I305*H305,2)</f>
        <v>0</v>
      </c>
      <c r="K305" s="215" t="s">
        <v>144</v>
      </c>
      <c r="L305" s="45"/>
      <c r="M305" s="220" t="s">
        <v>19</v>
      </c>
      <c r="N305" s="221" t="s">
        <v>43</v>
      </c>
      <c r="O305" s="85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4" t="s">
        <v>145</v>
      </c>
      <c r="AT305" s="224" t="s">
        <v>140</v>
      </c>
      <c r="AU305" s="224" t="s">
        <v>82</v>
      </c>
      <c r="AY305" s="18" t="s">
        <v>138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8" t="s">
        <v>80</v>
      </c>
      <c r="BK305" s="225">
        <f>ROUND(I305*H305,2)</f>
        <v>0</v>
      </c>
      <c r="BL305" s="18" t="s">
        <v>145</v>
      </c>
      <c r="BM305" s="224" t="s">
        <v>448</v>
      </c>
    </row>
    <row r="306" s="2" customFormat="1">
      <c r="A306" s="39"/>
      <c r="B306" s="40"/>
      <c r="C306" s="41"/>
      <c r="D306" s="226" t="s">
        <v>147</v>
      </c>
      <c r="E306" s="41"/>
      <c r="F306" s="227" t="s">
        <v>449</v>
      </c>
      <c r="G306" s="41"/>
      <c r="H306" s="41"/>
      <c r="I306" s="228"/>
      <c r="J306" s="41"/>
      <c r="K306" s="41"/>
      <c r="L306" s="45"/>
      <c r="M306" s="229"/>
      <c r="N306" s="230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147</v>
      </c>
      <c r="AU306" s="18" t="s">
        <v>82</v>
      </c>
    </row>
    <row r="307" s="2" customFormat="1">
      <c r="A307" s="39"/>
      <c r="B307" s="40"/>
      <c r="C307" s="41"/>
      <c r="D307" s="231" t="s">
        <v>149</v>
      </c>
      <c r="E307" s="41"/>
      <c r="F307" s="232" t="s">
        <v>450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149</v>
      </c>
      <c r="AU307" s="18" t="s">
        <v>82</v>
      </c>
    </row>
    <row r="308" s="12" customFormat="1" ht="25.92" customHeight="1">
      <c r="A308" s="12"/>
      <c r="B308" s="197"/>
      <c r="C308" s="198"/>
      <c r="D308" s="199" t="s">
        <v>71</v>
      </c>
      <c r="E308" s="200" t="s">
        <v>451</v>
      </c>
      <c r="F308" s="200" t="s">
        <v>452</v>
      </c>
      <c r="G308" s="198"/>
      <c r="H308" s="198"/>
      <c r="I308" s="201"/>
      <c r="J308" s="202">
        <f>BK308</f>
        <v>0</v>
      </c>
      <c r="K308" s="198"/>
      <c r="L308" s="203"/>
      <c r="M308" s="204"/>
      <c r="N308" s="205"/>
      <c r="O308" s="205"/>
      <c r="P308" s="206">
        <f>P309</f>
        <v>0</v>
      </c>
      <c r="Q308" s="205"/>
      <c r="R308" s="206">
        <f>R309</f>
        <v>0.022031520000000002</v>
      </c>
      <c r="S308" s="205"/>
      <c r="T308" s="207">
        <f>T309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8" t="s">
        <v>82</v>
      </c>
      <c r="AT308" s="209" t="s">
        <v>71</v>
      </c>
      <c r="AU308" s="209" t="s">
        <v>72</v>
      </c>
      <c r="AY308" s="208" t="s">
        <v>138</v>
      </c>
      <c r="BK308" s="210">
        <f>BK309</f>
        <v>0</v>
      </c>
    </row>
    <row r="309" s="12" customFormat="1" ht="22.8" customHeight="1">
      <c r="A309" s="12"/>
      <c r="B309" s="197"/>
      <c r="C309" s="198"/>
      <c r="D309" s="199" t="s">
        <v>71</v>
      </c>
      <c r="E309" s="211" t="s">
        <v>453</v>
      </c>
      <c r="F309" s="211" t="s">
        <v>454</v>
      </c>
      <c r="G309" s="198"/>
      <c r="H309" s="198"/>
      <c r="I309" s="201"/>
      <c r="J309" s="212">
        <f>BK309</f>
        <v>0</v>
      </c>
      <c r="K309" s="198"/>
      <c r="L309" s="203"/>
      <c r="M309" s="204"/>
      <c r="N309" s="205"/>
      <c r="O309" s="205"/>
      <c r="P309" s="206">
        <f>SUM(P310:P317)</f>
        <v>0</v>
      </c>
      <c r="Q309" s="205"/>
      <c r="R309" s="206">
        <f>SUM(R310:R317)</f>
        <v>0.022031520000000002</v>
      </c>
      <c r="S309" s="205"/>
      <c r="T309" s="207">
        <f>SUM(T310:T317)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8" t="s">
        <v>82</v>
      </c>
      <c r="AT309" s="209" t="s">
        <v>71</v>
      </c>
      <c r="AU309" s="209" t="s">
        <v>80</v>
      </c>
      <c r="AY309" s="208" t="s">
        <v>138</v>
      </c>
      <c r="BK309" s="210">
        <f>SUM(BK310:BK317)</f>
        <v>0</v>
      </c>
    </row>
    <row r="310" s="2" customFormat="1" ht="16.5" customHeight="1">
      <c r="A310" s="39"/>
      <c r="B310" s="40"/>
      <c r="C310" s="213" t="s">
        <v>455</v>
      </c>
      <c r="D310" s="213" t="s">
        <v>140</v>
      </c>
      <c r="E310" s="214" t="s">
        <v>456</v>
      </c>
      <c r="F310" s="215" t="s">
        <v>457</v>
      </c>
      <c r="G310" s="216" t="s">
        <v>143</v>
      </c>
      <c r="H310" s="217">
        <v>27.888000000000002</v>
      </c>
      <c r="I310" s="218"/>
      <c r="J310" s="219">
        <f>ROUND(I310*H310,2)</f>
        <v>0</v>
      </c>
      <c r="K310" s="215" t="s">
        <v>144</v>
      </c>
      <c r="L310" s="45"/>
      <c r="M310" s="220" t="s">
        <v>19</v>
      </c>
      <c r="N310" s="221" t="s">
        <v>43</v>
      </c>
      <c r="O310" s="85"/>
      <c r="P310" s="222">
        <f>O310*H310</f>
        <v>0</v>
      </c>
      <c r="Q310" s="222">
        <v>0.00079000000000000001</v>
      </c>
      <c r="R310" s="222">
        <f>Q310*H310</f>
        <v>0.022031520000000002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256</v>
      </c>
      <c r="AT310" s="224" t="s">
        <v>140</v>
      </c>
      <c r="AU310" s="224" t="s">
        <v>82</v>
      </c>
      <c r="AY310" s="18" t="s">
        <v>138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8" t="s">
        <v>80</v>
      </c>
      <c r="BK310" s="225">
        <f>ROUND(I310*H310,2)</f>
        <v>0</v>
      </c>
      <c r="BL310" s="18" t="s">
        <v>256</v>
      </c>
      <c r="BM310" s="224" t="s">
        <v>458</v>
      </c>
    </row>
    <row r="311" s="2" customFormat="1">
      <c r="A311" s="39"/>
      <c r="B311" s="40"/>
      <c r="C311" s="41"/>
      <c r="D311" s="226" t="s">
        <v>147</v>
      </c>
      <c r="E311" s="41"/>
      <c r="F311" s="227" t="s">
        <v>459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147</v>
      </c>
      <c r="AU311" s="18" t="s">
        <v>82</v>
      </c>
    </row>
    <row r="312" s="2" customFormat="1">
      <c r="A312" s="39"/>
      <c r="B312" s="40"/>
      <c r="C312" s="41"/>
      <c r="D312" s="231" t="s">
        <v>149</v>
      </c>
      <c r="E312" s="41"/>
      <c r="F312" s="232" t="s">
        <v>460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149</v>
      </c>
      <c r="AU312" s="18" t="s">
        <v>82</v>
      </c>
    </row>
    <row r="313" s="13" customFormat="1">
      <c r="A313" s="13"/>
      <c r="B313" s="234"/>
      <c r="C313" s="235"/>
      <c r="D313" s="226" t="s">
        <v>153</v>
      </c>
      <c r="E313" s="236" t="s">
        <v>19</v>
      </c>
      <c r="F313" s="237" t="s">
        <v>307</v>
      </c>
      <c r="G313" s="235"/>
      <c r="H313" s="236" t="s">
        <v>19</v>
      </c>
      <c r="I313" s="238"/>
      <c r="J313" s="235"/>
      <c r="K313" s="235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153</v>
      </c>
      <c r="AU313" s="243" t="s">
        <v>82</v>
      </c>
      <c r="AV313" s="13" t="s">
        <v>80</v>
      </c>
      <c r="AW313" s="13" t="s">
        <v>33</v>
      </c>
      <c r="AX313" s="13" t="s">
        <v>72</v>
      </c>
      <c r="AY313" s="243" t="s">
        <v>138</v>
      </c>
    </row>
    <row r="314" s="14" customFormat="1">
      <c r="A314" s="14"/>
      <c r="B314" s="244"/>
      <c r="C314" s="245"/>
      <c r="D314" s="226" t="s">
        <v>153</v>
      </c>
      <c r="E314" s="246" t="s">
        <v>19</v>
      </c>
      <c r="F314" s="247" t="s">
        <v>461</v>
      </c>
      <c r="G314" s="245"/>
      <c r="H314" s="248">
        <v>27.888000000000002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153</v>
      </c>
      <c r="AU314" s="254" t="s">
        <v>82</v>
      </c>
      <c r="AV314" s="14" t="s">
        <v>82</v>
      </c>
      <c r="AW314" s="14" t="s">
        <v>33</v>
      </c>
      <c r="AX314" s="14" t="s">
        <v>72</v>
      </c>
      <c r="AY314" s="254" t="s">
        <v>138</v>
      </c>
    </row>
    <row r="315" s="2" customFormat="1" ht="16.5" customHeight="1">
      <c r="A315" s="39"/>
      <c r="B315" s="40"/>
      <c r="C315" s="213" t="s">
        <v>462</v>
      </c>
      <c r="D315" s="213" t="s">
        <v>140</v>
      </c>
      <c r="E315" s="214" t="s">
        <v>463</v>
      </c>
      <c r="F315" s="215" t="s">
        <v>464</v>
      </c>
      <c r="G315" s="216" t="s">
        <v>228</v>
      </c>
      <c r="H315" s="217">
        <v>0.021999999999999999</v>
      </c>
      <c r="I315" s="218"/>
      <c r="J315" s="219">
        <f>ROUND(I315*H315,2)</f>
        <v>0</v>
      </c>
      <c r="K315" s="215" t="s">
        <v>144</v>
      </c>
      <c r="L315" s="45"/>
      <c r="M315" s="220" t="s">
        <v>19</v>
      </c>
      <c r="N315" s="221" t="s">
        <v>43</v>
      </c>
      <c r="O315" s="85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256</v>
      </c>
      <c r="AT315" s="224" t="s">
        <v>140</v>
      </c>
      <c r="AU315" s="224" t="s">
        <v>82</v>
      </c>
      <c r="AY315" s="18" t="s">
        <v>138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80</v>
      </c>
      <c r="BK315" s="225">
        <f>ROUND(I315*H315,2)</f>
        <v>0</v>
      </c>
      <c r="BL315" s="18" t="s">
        <v>256</v>
      </c>
      <c r="BM315" s="224" t="s">
        <v>465</v>
      </c>
    </row>
    <row r="316" s="2" customFormat="1">
      <c r="A316" s="39"/>
      <c r="B316" s="40"/>
      <c r="C316" s="41"/>
      <c r="D316" s="226" t="s">
        <v>147</v>
      </c>
      <c r="E316" s="41"/>
      <c r="F316" s="227" t="s">
        <v>466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147</v>
      </c>
      <c r="AU316" s="18" t="s">
        <v>82</v>
      </c>
    </row>
    <row r="317" s="2" customFormat="1">
      <c r="A317" s="39"/>
      <c r="B317" s="40"/>
      <c r="C317" s="41"/>
      <c r="D317" s="231" t="s">
        <v>149</v>
      </c>
      <c r="E317" s="41"/>
      <c r="F317" s="232" t="s">
        <v>467</v>
      </c>
      <c r="G317" s="41"/>
      <c r="H317" s="41"/>
      <c r="I317" s="228"/>
      <c r="J317" s="41"/>
      <c r="K317" s="41"/>
      <c r="L317" s="45"/>
      <c r="M317" s="265"/>
      <c r="N317" s="266"/>
      <c r="O317" s="267"/>
      <c r="P317" s="267"/>
      <c r="Q317" s="267"/>
      <c r="R317" s="267"/>
      <c r="S317" s="267"/>
      <c r="T317" s="268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149</v>
      </c>
      <c r="AU317" s="18" t="s">
        <v>82</v>
      </c>
    </row>
    <row r="318" s="2" customFormat="1" ht="6.96" customHeight="1">
      <c r="A318" s="39"/>
      <c r="B318" s="60"/>
      <c r="C318" s="61"/>
      <c r="D318" s="61"/>
      <c r="E318" s="61"/>
      <c r="F318" s="61"/>
      <c r="G318" s="61"/>
      <c r="H318" s="61"/>
      <c r="I318" s="61"/>
      <c r="J318" s="61"/>
      <c r="K318" s="61"/>
      <c r="L318" s="45"/>
      <c r="M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</row>
  </sheetData>
  <sheetProtection sheet="1" autoFilter="0" formatColumns="0" formatRows="0" objects="1" scenarios="1" spinCount="100000" saltValue="iracS0OvxZEdVbYnla4IUtuVeD8hf055vb6si0d2HpOB4PL+rqzLiJqK6qiWgAhpQkb4V9/ok1NNwSuDfOCtoA==" hashValue="yZdlzvtlkZgiGtgJadAST6CpSE4dHdKPW3Jj984ZfJrx/d9vfsnR3Q4S+VOwkzkX6IkOm/c2fFqAjefOuCf82Q==" algorithmName="SHA-512" password="C15C"/>
  <autoFilter ref="C87:K31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111251101"/>
    <hyperlink ref="F99" r:id="rId2" display="https://podminky.urs.cz/item/CS_URS_2024_01/113106132"/>
    <hyperlink ref="F104" r:id="rId3" display="https://podminky.urs.cz/item/CS_URS_2024_01/113107172"/>
    <hyperlink ref="F109" r:id="rId4" display="https://podminky.urs.cz/item/CS_URS_2024_01/113107181"/>
    <hyperlink ref="F114" r:id="rId5" display="https://podminky.urs.cz/item/CS_URS_2024_01/113107330"/>
    <hyperlink ref="F119" r:id="rId6" display="https://podminky.urs.cz/item/CS_URS_2024_01/113154114"/>
    <hyperlink ref="F124" r:id="rId7" display="https://podminky.urs.cz/item/CS_URS_2024_01/113202111"/>
    <hyperlink ref="F129" r:id="rId8" display="https://podminky.urs.cz/item/CS_URS_2024_01/121151103"/>
    <hyperlink ref="F134" r:id="rId9" display="https://podminky.urs.cz/item/CS_URS_2024_01/122252203"/>
    <hyperlink ref="F148" r:id="rId10" display="https://podminky.urs.cz/item/CS_URS_2024_01/171201231"/>
    <hyperlink ref="F155" r:id="rId11" display="https://podminky.urs.cz/item/CS_URS_2024_01/181951112"/>
    <hyperlink ref="F161" r:id="rId12" display="https://podminky.urs.cz/item/CS_URS_2024_01/564851111"/>
    <hyperlink ref="F166" r:id="rId13" display="https://podminky.urs.cz/item/CS_URS_2024_01/564861111"/>
    <hyperlink ref="F171" r:id="rId14" display="https://podminky.urs.cz/item/CS_URS_2024_01/567142115"/>
    <hyperlink ref="F176" r:id="rId15" display="https://podminky.urs.cz/item/CS_URS_2024_01/596211110"/>
    <hyperlink ref="F185" r:id="rId16" display="https://podminky.urs.cz/item/CS_URS_2024_01/596211113"/>
    <hyperlink ref="F194" r:id="rId17" display="https://podminky.urs.cz/item/CS_URS_2024_01/596212210"/>
    <hyperlink ref="F203" r:id="rId18" display="https://podminky.urs.cz/item/CS_URS_2024_01/596841120"/>
    <hyperlink ref="F212" r:id="rId19" display="https://podminky.urs.cz/item/CS_URS_2024_01/599141111"/>
    <hyperlink ref="F224" r:id="rId20" display="https://podminky.urs.cz/item/CS_URS_2024_01/899202211"/>
    <hyperlink ref="F230" r:id="rId21" display="https://podminky.urs.cz/item/CS_URS_2024_01/916131113"/>
    <hyperlink ref="F254" r:id="rId22" display="https://podminky.urs.cz/item/CS_URS_2024_01/916131213"/>
    <hyperlink ref="F263" r:id="rId23" display="https://podminky.urs.cz/item/CS_URS_2024_01/916231213"/>
    <hyperlink ref="F272" r:id="rId24" display="https://podminky.urs.cz/item/CS_URS_2024_01/916331112"/>
    <hyperlink ref="F281" r:id="rId25" display="https://podminky.urs.cz/item/CS_URS_2024_01/919735112"/>
    <hyperlink ref="F287" r:id="rId26" display="https://podminky.urs.cz/item/CS_URS_2024_01/997013871"/>
    <hyperlink ref="F298" r:id="rId27" display="https://podminky.urs.cz/item/CS_URS_2024_01/997221861"/>
    <hyperlink ref="F302" r:id="rId28" display="https://podminky.urs.cz/item/CS_URS_2024_01/997221875"/>
    <hyperlink ref="F307" r:id="rId29" display="https://podminky.urs.cz/item/CS_URS_2024_01/998223011"/>
    <hyperlink ref="F312" r:id="rId30" display="https://podminky.urs.cz/item/CS_URS_2024_01/711161215"/>
    <hyperlink ref="F317" r:id="rId31" display="https://podminky.urs.cz/item/CS_URS_2024_01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Bezpečný pohyb chodců v Olovnici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468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8. 4. 2024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31.25" customHeight="1">
      <c r="A27" s="148"/>
      <c r="B27" s="149"/>
      <c r="C27" s="148"/>
      <c r="D27" s="148"/>
      <c r="E27" s="150" t="s">
        <v>109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ROUND(J86,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ROUND((SUM(BE86:BE210)),  2)</f>
        <v>0</v>
      </c>
      <c r="G33" s="39"/>
      <c r="H33" s="39"/>
      <c r="I33" s="158">
        <v>0.20999999999999999</v>
      </c>
      <c r="J33" s="157">
        <f>ROUND(((SUM(BE86:BE210))*I33),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ROUND((SUM(BF86:BF210)),  2)</f>
        <v>0</v>
      </c>
      <c r="G34" s="39"/>
      <c r="H34" s="39"/>
      <c r="I34" s="158">
        <v>0.14999999999999999</v>
      </c>
      <c r="J34" s="157">
        <f>ROUND(((SUM(BF86:BF210))*I34),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ROUND((SUM(BG86:BG210)),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ROUND((SUM(BH86:BH210)),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ROUND((SUM(BI86:BI210)),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Bezpečný pohyb chodců v Olovnici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101.1 - Vozovka Kladenská (přímé výdaje na doprovodnou část projektu)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Olovnice</v>
      </c>
      <c r="G52" s="41"/>
      <c r="H52" s="41"/>
      <c r="I52" s="33" t="s">
        <v>23</v>
      </c>
      <c r="J52" s="73" t="str">
        <f>IF(J12="","",J12)</f>
        <v>8. 4. 2024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Obec Olovnice</v>
      </c>
      <c r="G54" s="41"/>
      <c r="H54" s="41"/>
      <c r="I54" s="33" t="s">
        <v>31</v>
      </c>
      <c r="J54" s="37" t="str">
        <f>E21</f>
        <v>Ing. Zdeněk Tesař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111</v>
      </c>
      <c r="D57" s="172"/>
      <c r="E57" s="172"/>
      <c r="F57" s="172"/>
      <c r="G57" s="172"/>
      <c r="H57" s="172"/>
      <c r="I57" s="172"/>
      <c r="J57" s="173" t="s">
        <v>112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75"/>
      <c r="C60" s="176"/>
      <c r="D60" s="177" t="s">
        <v>114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115</v>
      </c>
      <c r="E61" s="183"/>
      <c r="F61" s="183"/>
      <c r="G61" s="183"/>
      <c r="H61" s="183"/>
      <c r="I61" s="183"/>
      <c r="J61" s="184">
        <f>J88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116</v>
      </c>
      <c r="E62" s="183"/>
      <c r="F62" s="183"/>
      <c r="G62" s="183"/>
      <c r="H62" s="183"/>
      <c r="I62" s="183"/>
      <c r="J62" s="184">
        <f>J124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117</v>
      </c>
      <c r="E63" s="183"/>
      <c r="F63" s="183"/>
      <c r="G63" s="183"/>
      <c r="H63" s="183"/>
      <c r="I63" s="183"/>
      <c r="J63" s="184">
        <f>J172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118</v>
      </c>
      <c r="E64" s="183"/>
      <c r="F64" s="183"/>
      <c r="G64" s="183"/>
      <c r="H64" s="183"/>
      <c r="I64" s="183"/>
      <c r="J64" s="184">
        <f>J193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119</v>
      </c>
      <c r="E65" s="183"/>
      <c r="F65" s="183"/>
      <c r="G65" s="183"/>
      <c r="H65" s="183"/>
      <c r="I65" s="183"/>
      <c r="J65" s="184">
        <f>J199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120</v>
      </c>
      <c r="E66" s="183"/>
      <c r="F66" s="183"/>
      <c r="G66" s="183"/>
      <c r="H66" s="183"/>
      <c r="I66" s="183"/>
      <c r="J66" s="184">
        <f>J207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123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Bezpečný pohyb chodců v Olovnici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107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101.1 - Vozovka Kladenská (přímé výdaje na doprovodnou část projektu)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Olovnice</v>
      </c>
      <c r="G80" s="41"/>
      <c r="H80" s="41"/>
      <c r="I80" s="33" t="s">
        <v>23</v>
      </c>
      <c r="J80" s="73" t="str">
        <f>IF(J12="","",J12)</f>
        <v>8. 4. 2024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Obec Olovnice</v>
      </c>
      <c r="G82" s="41"/>
      <c r="H82" s="41"/>
      <c r="I82" s="33" t="s">
        <v>31</v>
      </c>
      <c r="J82" s="37" t="str">
        <f>E21</f>
        <v>Ing. Zdeněk Tesař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124</v>
      </c>
      <c r="D85" s="189" t="s">
        <v>57</v>
      </c>
      <c r="E85" s="189" t="s">
        <v>53</v>
      </c>
      <c r="F85" s="189" t="s">
        <v>54</v>
      </c>
      <c r="G85" s="189" t="s">
        <v>125</v>
      </c>
      <c r="H85" s="189" t="s">
        <v>126</v>
      </c>
      <c r="I85" s="189" t="s">
        <v>127</v>
      </c>
      <c r="J85" s="189" t="s">
        <v>112</v>
      </c>
      <c r="K85" s="190" t="s">
        <v>128</v>
      </c>
      <c r="L85" s="191"/>
      <c r="M85" s="93" t="s">
        <v>19</v>
      </c>
      <c r="N85" s="94" t="s">
        <v>42</v>
      </c>
      <c r="O85" s="94" t="s">
        <v>129</v>
      </c>
      <c r="P85" s="94" t="s">
        <v>130</v>
      </c>
      <c r="Q85" s="94" t="s">
        <v>131</v>
      </c>
      <c r="R85" s="94" t="s">
        <v>132</v>
      </c>
      <c r="S85" s="94" t="s">
        <v>133</v>
      </c>
      <c r="T85" s="95" t="s">
        <v>134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135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36.003830000000008</v>
      </c>
      <c r="S86" s="97"/>
      <c r="T86" s="195">
        <f>T87</f>
        <v>6.4896000000000003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113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71</v>
      </c>
      <c r="E87" s="200" t="s">
        <v>136</v>
      </c>
      <c r="F87" s="200" t="s">
        <v>137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P88+P124+P172+P193+P199+P207</f>
        <v>0</v>
      </c>
      <c r="Q87" s="205"/>
      <c r="R87" s="206">
        <f>R88+R124+R172+R193+R199+R207</f>
        <v>36.003830000000008</v>
      </c>
      <c r="S87" s="205"/>
      <c r="T87" s="207">
        <f>T88+T124+T172+T193+T199+T207</f>
        <v>6.4896000000000003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80</v>
      </c>
      <c r="AT87" s="209" t="s">
        <v>71</v>
      </c>
      <c r="AU87" s="209" t="s">
        <v>72</v>
      </c>
      <c r="AY87" s="208" t="s">
        <v>138</v>
      </c>
      <c r="BK87" s="210">
        <f>BK88+BK124+BK172+BK193+BK199+BK207</f>
        <v>0</v>
      </c>
    </row>
    <row r="88" s="12" customFormat="1" ht="22.8" customHeight="1">
      <c r="A88" s="12"/>
      <c r="B88" s="197"/>
      <c r="C88" s="198"/>
      <c r="D88" s="199" t="s">
        <v>71</v>
      </c>
      <c r="E88" s="211" t="s">
        <v>80</v>
      </c>
      <c r="F88" s="211" t="s">
        <v>139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SUM(P89:P123)</f>
        <v>0</v>
      </c>
      <c r="Q88" s="205"/>
      <c r="R88" s="206">
        <f>SUM(R89:R123)</f>
        <v>0.0028680000000000003</v>
      </c>
      <c r="S88" s="205"/>
      <c r="T88" s="207">
        <f>SUM(T89:T123)</f>
        <v>6.4896000000000003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80</v>
      </c>
      <c r="AT88" s="209" t="s">
        <v>71</v>
      </c>
      <c r="AU88" s="209" t="s">
        <v>80</v>
      </c>
      <c r="AY88" s="208" t="s">
        <v>138</v>
      </c>
      <c r="BK88" s="210">
        <f>SUM(BK89:BK123)</f>
        <v>0</v>
      </c>
    </row>
    <row r="89" s="2" customFormat="1" ht="16.5" customHeight="1">
      <c r="A89" s="39"/>
      <c r="B89" s="40"/>
      <c r="C89" s="213" t="s">
        <v>80</v>
      </c>
      <c r="D89" s="213" t="s">
        <v>140</v>
      </c>
      <c r="E89" s="214" t="s">
        <v>184</v>
      </c>
      <c r="F89" s="215" t="s">
        <v>185</v>
      </c>
      <c r="G89" s="216" t="s">
        <v>143</v>
      </c>
      <c r="H89" s="217">
        <v>25.350000000000001</v>
      </c>
      <c r="I89" s="218"/>
      <c r="J89" s="219">
        <f>ROUND(I89*H89,2)</f>
        <v>0</v>
      </c>
      <c r="K89" s="215" t="s">
        <v>144</v>
      </c>
      <c r="L89" s="45"/>
      <c r="M89" s="220" t="s">
        <v>19</v>
      </c>
      <c r="N89" s="221" t="s">
        <v>43</v>
      </c>
      <c r="O89" s="85"/>
      <c r="P89" s="222">
        <f>O89*H89</f>
        <v>0</v>
      </c>
      <c r="Q89" s="222">
        <v>8.0000000000000007E-05</v>
      </c>
      <c r="R89" s="222">
        <f>Q89*H89</f>
        <v>0.0020280000000000003</v>
      </c>
      <c r="S89" s="222">
        <v>0.25600000000000001</v>
      </c>
      <c r="T89" s="223">
        <f>S89*H89</f>
        <v>6.4896000000000003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145</v>
      </c>
      <c r="AT89" s="224" t="s">
        <v>140</v>
      </c>
      <c r="AU89" s="224" t="s">
        <v>82</v>
      </c>
      <c r="AY89" s="18" t="s">
        <v>138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80</v>
      </c>
      <c r="BK89" s="225">
        <f>ROUND(I89*H89,2)</f>
        <v>0</v>
      </c>
      <c r="BL89" s="18" t="s">
        <v>145</v>
      </c>
      <c r="BM89" s="224" t="s">
        <v>469</v>
      </c>
    </row>
    <row r="90" s="2" customFormat="1">
      <c r="A90" s="39"/>
      <c r="B90" s="40"/>
      <c r="C90" s="41"/>
      <c r="D90" s="226" t="s">
        <v>147</v>
      </c>
      <c r="E90" s="41"/>
      <c r="F90" s="227" t="s">
        <v>187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147</v>
      </c>
      <c r="AU90" s="18" t="s">
        <v>82</v>
      </c>
    </row>
    <row r="91" s="2" customFormat="1">
      <c r="A91" s="39"/>
      <c r="B91" s="40"/>
      <c r="C91" s="41"/>
      <c r="D91" s="231" t="s">
        <v>149</v>
      </c>
      <c r="E91" s="41"/>
      <c r="F91" s="232" t="s">
        <v>188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149</v>
      </c>
      <c r="AU91" s="18" t="s">
        <v>82</v>
      </c>
    </row>
    <row r="92" s="13" customFormat="1">
      <c r="A92" s="13"/>
      <c r="B92" s="234"/>
      <c r="C92" s="235"/>
      <c r="D92" s="226" t="s">
        <v>153</v>
      </c>
      <c r="E92" s="236" t="s">
        <v>19</v>
      </c>
      <c r="F92" s="237" t="s">
        <v>154</v>
      </c>
      <c r="G92" s="235"/>
      <c r="H92" s="236" t="s">
        <v>19</v>
      </c>
      <c r="I92" s="238"/>
      <c r="J92" s="235"/>
      <c r="K92" s="235"/>
      <c r="L92" s="239"/>
      <c r="M92" s="240"/>
      <c r="N92" s="241"/>
      <c r="O92" s="241"/>
      <c r="P92" s="241"/>
      <c r="Q92" s="241"/>
      <c r="R92" s="241"/>
      <c r="S92" s="241"/>
      <c r="T92" s="24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3" t="s">
        <v>153</v>
      </c>
      <c r="AU92" s="243" t="s">
        <v>82</v>
      </c>
      <c r="AV92" s="13" t="s">
        <v>80</v>
      </c>
      <c r="AW92" s="13" t="s">
        <v>33</v>
      </c>
      <c r="AX92" s="13" t="s">
        <v>72</v>
      </c>
      <c r="AY92" s="243" t="s">
        <v>138</v>
      </c>
    </row>
    <row r="93" s="14" customFormat="1">
      <c r="A93" s="14"/>
      <c r="B93" s="244"/>
      <c r="C93" s="245"/>
      <c r="D93" s="226" t="s">
        <v>153</v>
      </c>
      <c r="E93" s="246" t="s">
        <v>19</v>
      </c>
      <c r="F93" s="247" t="s">
        <v>470</v>
      </c>
      <c r="G93" s="245"/>
      <c r="H93" s="248">
        <v>25.350000000000001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4" t="s">
        <v>153</v>
      </c>
      <c r="AU93" s="254" t="s">
        <v>82</v>
      </c>
      <c r="AV93" s="14" t="s">
        <v>82</v>
      </c>
      <c r="AW93" s="14" t="s">
        <v>33</v>
      </c>
      <c r="AX93" s="14" t="s">
        <v>72</v>
      </c>
      <c r="AY93" s="254" t="s">
        <v>138</v>
      </c>
    </row>
    <row r="94" s="2" customFormat="1" ht="24.15" customHeight="1">
      <c r="A94" s="39"/>
      <c r="B94" s="40"/>
      <c r="C94" s="213" t="s">
        <v>82</v>
      </c>
      <c r="D94" s="213" t="s">
        <v>140</v>
      </c>
      <c r="E94" s="214" t="s">
        <v>213</v>
      </c>
      <c r="F94" s="215" t="s">
        <v>214</v>
      </c>
      <c r="G94" s="216" t="s">
        <v>207</v>
      </c>
      <c r="H94" s="217">
        <v>4.2000000000000002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145</v>
      </c>
      <c r="AT94" s="224" t="s">
        <v>140</v>
      </c>
      <c r="AU94" s="224" t="s">
        <v>82</v>
      </c>
      <c r="AY94" s="18" t="s">
        <v>138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145</v>
      </c>
      <c r="BM94" s="224" t="s">
        <v>471</v>
      </c>
    </row>
    <row r="95" s="2" customFormat="1">
      <c r="A95" s="39"/>
      <c r="B95" s="40"/>
      <c r="C95" s="41"/>
      <c r="D95" s="226" t="s">
        <v>147</v>
      </c>
      <c r="E95" s="41"/>
      <c r="F95" s="227" t="s">
        <v>216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147</v>
      </c>
      <c r="AU95" s="18" t="s">
        <v>82</v>
      </c>
    </row>
    <row r="96" s="13" customFormat="1">
      <c r="A96" s="13"/>
      <c r="B96" s="234"/>
      <c r="C96" s="235"/>
      <c r="D96" s="226" t="s">
        <v>153</v>
      </c>
      <c r="E96" s="236" t="s">
        <v>19</v>
      </c>
      <c r="F96" s="237" t="s">
        <v>472</v>
      </c>
      <c r="G96" s="235"/>
      <c r="H96" s="236" t="s">
        <v>19</v>
      </c>
      <c r="I96" s="238"/>
      <c r="J96" s="235"/>
      <c r="K96" s="235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153</v>
      </c>
      <c r="AU96" s="243" t="s">
        <v>82</v>
      </c>
      <c r="AV96" s="13" t="s">
        <v>80</v>
      </c>
      <c r="AW96" s="13" t="s">
        <v>33</v>
      </c>
      <c r="AX96" s="13" t="s">
        <v>72</v>
      </c>
      <c r="AY96" s="243" t="s">
        <v>138</v>
      </c>
    </row>
    <row r="97" s="14" customFormat="1">
      <c r="A97" s="14"/>
      <c r="B97" s="244"/>
      <c r="C97" s="245"/>
      <c r="D97" s="226" t="s">
        <v>153</v>
      </c>
      <c r="E97" s="246" t="s">
        <v>19</v>
      </c>
      <c r="F97" s="247" t="s">
        <v>473</v>
      </c>
      <c r="G97" s="245"/>
      <c r="H97" s="248">
        <v>4.2000000000000002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153</v>
      </c>
      <c r="AU97" s="254" t="s">
        <v>82</v>
      </c>
      <c r="AV97" s="14" t="s">
        <v>82</v>
      </c>
      <c r="AW97" s="14" t="s">
        <v>33</v>
      </c>
      <c r="AX97" s="14" t="s">
        <v>72</v>
      </c>
      <c r="AY97" s="254" t="s">
        <v>138</v>
      </c>
    </row>
    <row r="98" s="2" customFormat="1" ht="16.5" customHeight="1">
      <c r="A98" s="39"/>
      <c r="B98" s="40"/>
      <c r="C98" s="213" t="s">
        <v>100</v>
      </c>
      <c r="D98" s="213" t="s">
        <v>140</v>
      </c>
      <c r="E98" s="214" t="s">
        <v>474</v>
      </c>
      <c r="F98" s="215" t="s">
        <v>475</v>
      </c>
      <c r="G98" s="216" t="s">
        <v>207</v>
      </c>
      <c r="H98" s="217">
        <v>4.2000000000000002</v>
      </c>
      <c r="I98" s="218"/>
      <c r="J98" s="219">
        <f>ROUND(I98*H98,2)</f>
        <v>0</v>
      </c>
      <c r="K98" s="215" t="s">
        <v>144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145</v>
      </c>
      <c r="AT98" s="224" t="s">
        <v>140</v>
      </c>
      <c r="AU98" s="224" t="s">
        <v>82</v>
      </c>
      <c r="AY98" s="18" t="s">
        <v>138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145</v>
      </c>
      <c r="BM98" s="224" t="s">
        <v>476</v>
      </c>
    </row>
    <row r="99" s="2" customFormat="1">
      <c r="A99" s="39"/>
      <c r="B99" s="40"/>
      <c r="C99" s="41"/>
      <c r="D99" s="226" t="s">
        <v>147</v>
      </c>
      <c r="E99" s="41"/>
      <c r="F99" s="227" t="s">
        <v>477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147</v>
      </c>
      <c r="AU99" s="18" t="s">
        <v>82</v>
      </c>
    </row>
    <row r="100" s="2" customFormat="1">
      <c r="A100" s="39"/>
      <c r="B100" s="40"/>
      <c r="C100" s="41"/>
      <c r="D100" s="231" t="s">
        <v>149</v>
      </c>
      <c r="E100" s="41"/>
      <c r="F100" s="232" t="s">
        <v>478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82</v>
      </c>
    </row>
    <row r="101" s="14" customFormat="1">
      <c r="A101" s="14"/>
      <c r="B101" s="244"/>
      <c r="C101" s="245"/>
      <c r="D101" s="226" t="s">
        <v>153</v>
      </c>
      <c r="E101" s="246" t="s">
        <v>19</v>
      </c>
      <c r="F101" s="247" t="s">
        <v>473</v>
      </c>
      <c r="G101" s="245"/>
      <c r="H101" s="248">
        <v>4.2000000000000002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153</v>
      </c>
      <c r="AU101" s="254" t="s">
        <v>82</v>
      </c>
      <c r="AV101" s="14" t="s">
        <v>82</v>
      </c>
      <c r="AW101" s="14" t="s">
        <v>33</v>
      </c>
      <c r="AX101" s="14" t="s">
        <v>72</v>
      </c>
      <c r="AY101" s="254" t="s">
        <v>138</v>
      </c>
    </row>
    <row r="102" s="2" customFormat="1" ht="16.5" customHeight="1">
      <c r="A102" s="39"/>
      <c r="B102" s="40"/>
      <c r="C102" s="213" t="s">
        <v>145</v>
      </c>
      <c r="D102" s="213" t="s">
        <v>140</v>
      </c>
      <c r="E102" s="214" t="s">
        <v>479</v>
      </c>
      <c r="F102" s="215" t="s">
        <v>480</v>
      </c>
      <c r="G102" s="216" t="s">
        <v>207</v>
      </c>
      <c r="H102" s="217">
        <v>4.2000000000000002</v>
      </c>
      <c r="I102" s="218"/>
      <c r="J102" s="219">
        <f>ROUND(I102*H102,2)</f>
        <v>0</v>
      </c>
      <c r="K102" s="215" t="s">
        <v>144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145</v>
      </c>
      <c r="AT102" s="224" t="s">
        <v>140</v>
      </c>
      <c r="AU102" s="224" t="s">
        <v>82</v>
      </c>
      <c r="AY102" s="18" t="s">
        <v>138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145</v>
      </c>
      <c r="BM102" s="224" t="s">
        <v>481</v>
      </c>
    </row>
    <row r="103" s="2" customFormat="1">
      <c r="A103" s="39"/>
      <c r="B103" s="40"/>
      <c r="C103" s="41"/>
      <c r="D103" s="226" t="s">
        <v>147</v>
      </c>
      <c r="E103" s="41"/>
      <c r="F103" s="227" t="s">
        <v>480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82</v>
      </c>
    </row>
    <row r="104" s="2" customFormat="1">
      <c r="A104" s="39"/>
      <c r="B104" s="40"/>
      <c r="C104" s="41"/>
      <c r="D104" s="231" t="s">
        <v>149</v>
      </c>
      <c r="E104" s="41"/>
      <c r="F104" s="232" t="s">
        <v>482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149</v>
      </c>
      <c r="AU104" s="18" t="s">
        <v>82</v>
      </c>
    </row>
    <row r="105" s="14" customFormat="1">
      <c r="A105" s="14"/>
      <c r="B105" s="244"/>
      <c r="C105" s="245"/>
      <c r="D105" s="226" t="s">
        <v>153</v>
      </c>
      <c r="E105" s="246" t="s">
        <v>19</v>
      </c>
      <c r="F105" s="247" t="s">
        <v>483</v>
      </c>
      <c r="G105" s="245"/>
      <c r="H105" s="248">
        <v>4.2000000000000002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153</v>
      </c>
      <c r="AU105" s="254" t="s">
        <v>82</v>
      </c>
      <c r="AV105" s="14" t="s">
        <v>82</v>
      </c>
      <c r="AW105" s="14" t="s">
        <v>33</v>
      </c>
      <c r="AX105" s="14" t="s">
        <v>72</v>
      </c>
      <c r="AY105" s="254" t="s">
        <v>138</v>
      </c>
    </row>
    <row r="106" s="2" customFormat="1" ht="16.5" customHeight="1">
      <c r="A106" s="39"/>
      <c r="B106" s="40"/>
      <c r="C106" s="213" t="s">
        <v>175</v>
      </c>
      <c r="D106" s="213" t="s">
        <v>140</v>
      </c>
      <c r="E106" s="214" t="s">
        <v>484</v>
      </c>
      <c r="F106" s="215" t="s">
        <v>485</v>
      </c>
      <c r="G106" s="216" t="s">
        <v>143</v>
      </c>
      <c r="H106" s="217">
        <v>28</v>
      </c>
      <c r="I106" s="218"/>
      <c r="J106" s="219">
        <f>ROUND(I106*H106,2)</f>
        <v>0</v>
      </c>
      <c r="K106" s="215" t="s">
        <v>144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145</v>
      </c>
      <c r="AT106" s="224" t="s">
        <v>140</v>
      </c>
      <c r="AU106" s="224" t="s">
        <v>82</v>
      </c>
      <c r="AY106" s="18" t="s">
        <v>138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145</v>
      </c>
      <c r="BM106" s="224" t="s">
        <v>486</v>
      </c>
    </row>
    <row r="107" s="2" customFormat="1">
      <c r="A107" s="39"/>
      <c r="B107" s="40"/>
      <c r="C107" s="41"/>
      <c r="D107" s="226" t="s">
        <v>147</v>
      </c>
      <c r="E107" s="41"/>
      <c r="F107" s="227" t="s">
        <v>487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147</v>
      </c>
      <c r="AU107" s="18" t="s">
        <v>82</v>
      </c>
    </row>
    <row r="108" s="2" customFormat="1">
      <c r="A108" s="39"/>
      <c r="B108" s="40"/>
      <c r="C108" s="41"/>
      <c r="D108" s="231" t="s">
        <v>149</v>
      </c>
      <c r="E108" s="41"/>
      <c r="F108" s="232" t="s">
        <v>488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82</v>
      </c>
    </row>
    <row r="109" s="13" customFormat="1">
      <c r="A109" s="13"/>
      <c r="B109" s="234"/>
      <c r="C109" s="235"/>
      <c r="D109" s="226" t="s">
        <v>153</v>
      </c>
      <c r="E109" s="236" t="s">
        <v>19</v>
      </c>
      <c r="F109" s="237" t="s">
        <v>489</v>
      </c>
      <c r="G109" s="235"/>
      <c r="H109" s="236" t="s">
        <v>19</v>
      </c>
      <c r="I109" s="238"/>
      <c r="J109" s="235"/>
      <c r="K109" s="235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153</v>
      </c>
      <c r="AU109" s="243" t="s">
        <v>82</v>
      </c>
      <c r="AV109" s="13" t="s">
        <v>80</v>
      </c>
      <c r="AW109" s="13" t="s">
        <v>33</v>
      </c>
      <c r="AX109" s="13" t="s">
        <v>72</v>
      </c>
      <c r="AY109" s="243" t="s">
        <v>138</v>
      </c>
    </row>
    <row r="110" s="14" customFormat="1">
      <c r="A110" s="14"/>
      <c r="B110" s="244"/>
      <c r="C110" s="245"/>
      <c r="D110" s="226" t="s">
        <v>153</v>
      </c>
      <c r="E110" s="246" t="s">
        <v>19</v>
      </c>
      <c r="F110" s="247" t="s">
        <v>490</v>
      </c>
      <c r="G110" s="245"/>
      <c r="H110" s="248">
        <v>28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153</v>
      </c>
      <c r="AU110" s="254" t="s">
        <v>82</v>
      </c>
      <c r="AV110" s="14" t="s">
        <v>82</v>
      </c>
      <c r="AW110" s="14" t="s">
        <v>33</v>
      </c>
      <c r="AX110" s="14" t="s">
        <v>72</v>
      </c>
      <c r="AY110" s="254" t="s">
        <v>138</v>
      </c>
    </row>
    <row r="111" s="2" customFormat="1" ht="37.8" customHeight="1">
      <c r="A111" s="39"/>
      <c r="B111" s="40"/>
      <c r="C111" s="213" t="s">
        <v>183</v>
      </c>
      <c r="D111" s="213" t="s">
        <v>140</v>
      </c>
      <c r="E111" s="214" t="s">
        <v>491</v>
      </c>
      <c r="F111" s="215" t="s">
        <v>492</v>
      </c>
      <c r="G111" s="216" t="s">
        <v>143</v>
      </c>
      <c r="H111" s="217">
        <v>28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145</v>
      </c>
      <c r="AT111" s="224" t="s">
        <v>140</v>
      </c>
      <c r="AU111" s="224" t="s">
        <v>82</v>
      </c>
      <c r="AY111" s="18" t="s">
        <v>138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145</v>
      </c>
      <c r="BM111" s="224" t="s">
        <v>493</v>
      </c>
    </row>
    <row r="112" s="2" customFormat="1">
      <c r="A112" s="39"/>
      <c r="B112" s="40"/>
      <c r="C112" s="41"/>
      <c r="D112" s="226" t="s">
        <v>147</v>
      </c>
      <c r="E112" s="41"/>
      <c r="F112" s="227" t="s">
        <v>492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147</v>
      </c>
      <c r="AU112" s="18" t="s">
        <v>82</v>
      </c>
    </row>
    <row r="113" s="13" customFormat="1">
      <c r="A113" s="13"/>
      <c r="B113" s="234"/>
      <c r="C113" s="235"/>
      <c r="D113" s="226" t="s">
        <v>153</v>
      </c>
      <c r="E113" s="236" t="s">
        <v>19</v>
      </c>
      <c r="F113" s="237" t="s">
        <v>489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153</v>
      </c>
      <c r="AU113" s="243" t="s">
        <v>82</v>
      </c>
      <c r="AV113" s="13" t="s">
        <v>80</v>
      </c>
      <c r="AW113" s="13" t="s">
        <v>33</v>
      </c>
      <c r="AX113" s="13" t="s">
        <v>72</v>
      </c>
      <c r="AY113" s="243" t="s">
        <v>138</v>
      </c>
    </row>
    <row r="114" s="14" customFormat="1">
      <c r="A114" s="14"/>
      <c r="B114" s="244"/>
      <c r="C114" s="245"/>
      <c r="D114" s="226" t="s">
        <v>153</v>
      </c>
      <c r="E114" s="246" t="s">
        <v>19</v>
      </c>
      <c r="F114" s="247" t="s">
        <v>490</v>
      </c>
      <c r="G114" s="245"/>
      <c r="H114" s="248">
        <v>28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153</v>
      </c>
      <c r="AU114" s="254" t="s">
        <v>82</v>
      </c>
      <c r="AV114" s="14" t="s">
        <v>82</v>
      </c>
      <c r="AW114" s="14" t="s">
        <v>33</v>
      </c>
      <c r="AX114" s="14" t="s">
        <v>72</v>
      </c>
      <c r="AY114" s="254" t="s">
        <v>138</v>
      </c>
    </row>
    <row r="115" s="2" customFormat="1" ht="16.5" customHeight="1">
      <c r="A115" s="39"/>
      <c r="B115" s="40"/>
      <c r="C115" s="255" t="s">
        <v>182</v>
      </c>
      <c r="D115" s="255" t="s">
        <v>272</v>
      </c>
      <c r="E115" s="256" t="s">
        <v>494</v>
      </c>
      <c r="F115" s="257" t="s">
        <v>495</v>
      </c>
      <c r="G115" s="258" t="s">
        <v>496</v>
      </c>
      <c r="H115" s="259">
        <v>0.83999999999999997</v>
      </c>
      <c r="I115" s="260"/>
      <c r="J115" s="261">
        <f>ROUND(I115*H115,2)</f>
        <v>0</v>
      </c>
      <c r="K115" s="257" t="s">
        <v>144</v>
      </c>
      <c r="L115" s="262"/>
      <c r="M115" s="263" t="s">
        <v>19</v>
      </c>
      <c r="N115" s="264" t="s">
        <v>43</v>
      </c>
      <c r="O115" s="85"/>
      <c r="P115" s="222">
        <f>O115*H115</f>
        <v>0</v>
      </c>
      <c r="Q115" s="222">
        <v>0.001</v>
      </c>
      <c r="R115" s="222">
        <f>Q115*H115</f>
        <v>0.00084000000000000003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197</v>
      </c>
      <c r="AT115" s="224" t="s">
        <v>272</v>
      </c>
      <c r="AU115" s="224" t="s">
        <v>82</v>
      </c>
      <c r="AY115" s="18" t="s">
        <v>138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145</v>
      </c>
      <c r="BM115" s="224" t="s">
        <v>497</v>
      </c>
    </row>
    <row r="116" s="2" customFormat="1">
      <c r="A116" s="39"/>
      <c r="B116" s="40"/>
      <c r="C116" s="41"/>
      <c r="D116" s="226" t="s">
        <v>147</v>
      </c>
      <c r="E116" s="41"/>
      <c r="F116" s="227" t="s">
        <v>495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147</v>
      </c>
      <c r="AU116" s="18" t="s">
        <v>82</v>
      </c>
    </row>
    <row r="117" s="13" customFormat="1">
      <c r="A117" s="13"/>
      <c r="B117" s="234"/>
      <c r="C117" s="235"/>
      <c r="D117" s="226" t="s">
        <v>153</v>
      </c>
      <c r="E117" s="236" t="s">
        <v>19</v>
      </c>
      <c r="F117" s="237" t="s">
        <v>489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153</v>
      </c>
      <c r="AU117" s="243" t="s">
        <v>82</v>
      </c>
      <c r="AV117" s="13" t="s">
        <v>80</v>
      </c>
      <c r="AW117" s="13" t="s">
        <v>33</v>
      </c>
      <c r="AX117" s="13" t="s">
        <v>72</v>
      </c>
      <c r="AY117" s="243" t="s">
        <v>138</v>
      </c>
    </row>
    <row r="118" s="14" customFormat="1">
      <c r="A118" s="14"/>
      <c r="B118" s="244"/>
      <c r="C118" s="245"/>
      <c r="D118" s="226" t="s">
        <v>153</v>
      </c>
      <c r="E118" s="246" t="s">
        <v>19</v>
      </c>
      <c r="F118" s="247" t="s">
        <v>498</v>
      </c>
      <c r="G118" s="245"/>
      <c r="H118" s="248">
        <v>0.83999999999999997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153</v>
      </c>
      <c r="AU118" s="254" t="s">
        <v>82</v>
      </c>
      <c r="AV118" s="14" t="s">
        <v>82</v>
      </c>
      <c r="AW118" s="14" t="s">
        <v>33</v>
      </c>
      <c r="AX118" s="14" t="s">
        <v>72</v>
      </c>
      <c r="AY118" s="254" t="s">
        <v>138</v>
      </c>
    </row>
    <row r="119" s="2" customFormat="1" ht="16.5" customHeight="1">
      <c r="A119" s="39"/>
      <c r="B119" s="40"/>
      <c r="C119" s="213" t="s">
        <v>197</v>
      </c>
      <c r="D119" s="213" t="s">
        <v>140</v>
      </c>
      <c r="E119" s="214" t="s">
        <v>234</v>
      </c>
      <c r="F119" s="215" t="s">
        <v>235</v>
      </c>
      <c r="G119" s="216" t="s">
        <v>143</v>
      </c>
      <c r="H119" s="217">
        <v>84.700000000000003</v>
      </c>
      <c r="I119" s="218"/>
      <c r="J119" s="219">
        <f>ROUND(I119*H119,2)</f>
        <v>0</v>
      </c>
      <c r="K119" s="215" t="s">
        <v>144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145</v>
      </c>
      <c r="AT119" s="224" t="s">
        <v>140</v>
      </c>
      <c r="AU119" s="224" t="s">
        <v>82</v>
      </c>
      <c r="AY119" s="18" t="s">
        <v>138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80</v>
      </c>
      <c r="BK119" s="225">
        <f>ROUND(I119*H119,2)</f>
        <v>0</v>
      </c>
      <c r="BL119" s="18" t="s">
        <v>145</v>
      </c>
      <c r="BM119" s="224" t="s">
        <v>499</v>
      </c>
    </row>
    <row r="120" s="2" customFormat="1">
      <c r="A120" s="39"/>
      <c r="B120" s="40"/>
      <c r="C120" s="41"/>
      <c r="D120" s="226" t="s">
        <v>147</v>
      </c>
      <c r="E120" s="41"/>
      <c r="F120" s="227" t="s">
        <v>237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147</v>
      </c>
      <c r="AU120" s="18" t="s">
        <v>82</v>
      </c>
    </row>
    <row r="121" s="2" customFormat="1">
      <c r="A121" s="39"/>
      <c r="B121" s="40"/>
      <c r="C121" s="41"/>
      <c r="D121" s="231" t="s">
        <v>149</v>
      </c>
      <c r="E121" s="41"/>
      <c r="F121" s="232" t="s">
        <v>238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82</v>
      </c>
    </row>
    <row r="122" s="13" customFormat="1">
      <c r="A122" s="13"/>
      <c r="B122" s="234"/>
      <c r="C122" s="235"/>
      <c r="D122" s="226" t="s">
        <v>153</v>
      </c>
      <c r="E122" s="236" t="s">
        <v>19</v>
      </c>
      <c r="F122" s="237" t="s">
        <v>154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153</v>
      </c>
      <c r="AU122" s="243" t="s">
        <v>82</v>
      </c>
      <c r="AV122" s="13" t="s">
        <v>80</v>
      </c>
      <c r="AW122" s="13" t="s">
        <v>33</v>
      </c>
      <c r="AX122" s="13" t="s">
        <v>72</v>
      </c>
      <c r="AY122" s="243" t="s">
        <v>138</v>
      </c>
    </row>
    <row r="123" s="14" customFormat="1">
      <c r="A123" s="14"/>
      <c r="B123" s="244"/>
      <c r="C123" s="245"/>
      <c r="D123" s="226" t="s">
        <v>153</v>
      </c>
      <c r="E123" s="246" t="s">
        <v>19</v>
      </c>
      <c r="F123" s="247" t="s">
        <v>500</v>
      </c>
      <c r="G123" s="245"/>
      <c r="H123" s="248">
        <v>84.700000000000003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153</v>
      </c>
      <c r="AU123" s="254" t="s">
        <v>82</v>
      </c>
      <c r="AV123" s="14" t="s">
        <v>82</v>
      </c>
      <c r="AW123" s="14" t="s">
        <v>33</v>
      </c>
      <c r="AX123" s="14" t="s">
        <v>72</v>
      </c>
      <c r="AY123" s="254" t="s">
        <v>138</v>
      </c>
    </row>
    <row r="124" s="12" customFormat="1" ht="22.8" customHeight="1">
      <c r="A124" s="12"/>
      <c r="B124" s="197"/>
      <c r="C124" s="198"/>
      <c r="D124" s="199" t="s">
        <v>71</v>
      </c>
      <c r="E124" s="211" t="s">
        <v>175</v>
      </c>
      <c r="F124" s="211" t="s">
        <v>240</v>
      </c>
      <c r="G124" s="198"/>
      <c r="H124" s="198"/>
      <c r="I124" s="201"/>
      <c r="J124" s="212">
        <f>BK124</f>
        <v>0</v>
      </c>
      <c r="K124" s="198"/>
      <c r="L124" s="203"/>
      <c r="M124" s="204"/>
      <c r="N124" s="205"/>
      <c r="O124" s="205"/>
      <c r="P124" s="206">
        <f>SUM(P125:P171)</f>
        <v>0</v>
      </c>
      <c r="Q124" s="205"/>
      <c r="R124" s="206">
        <f>SUM(R125:R171)</f>
        <v>24.866792000000004</v>
      </c>
      <c r="S124" s="205"/>
      <c r="T124" s="207">
        <f>SUM(T125:T171)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8" t="s">
        <v>80</v>
      </c>
      <c r="AT124" s="209" t="s">
        <v>71</v>
      </c>
      <c r="AU124" s="209" t="s">
        <v>80</v>
      </c>
      <c r="AY124" s="208" t="s">
        <v>138</v>
      </c>
      <c r="BK124" s="210">
        <f>SUM(BK125:BK171)</f>
        <v>0</v>
      </c>
    </row>
    <row r="125" s="2" customFormat="1" ht="16.5" customHeight="1">
      <c r="A125" s="39"/>
      <c r="B125" s="40"/>
      <c r="C125" s="213" t="s">
        <v>204</v>
      </c>
      <c r="D125" s="213" t="s">
        <v>140</v>
      </c>
      <c r="E125" s="214" t="s">
        <v>242</v>
      </c>
      <c r="F125" s="215" t="s">
        <v>243</v>
      </c>
      <c r="G125" s="216" t="s">
        <v>143</v>
      </c>
      <c r="H125" s="217">
        <v>82.5</v>
      </c>
      <c r="I125" s="218"/>
      <c r="J125" s="219">
        <f>ROUND(I125*H125,2)</f>
        <v>0</v>
      </c>
      <c r="K125" s="215" t="s">
        <v>144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145</v>
      </c>
      <c r="AT125" s="224" t="s">
        <v>140</v>
      </c>
      <c r="AU125" s="224" t="s">
        <v>82</v>
      </c>
      <c r="AY125" s="18" t="s">
        <v>138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80</v>
      </c>
      <c r="BK125" s="225">
        <f>ROUND(I125*H125,2)</f>
        <v>0</v>
      </c>
      <c r="BL125" s="18" t="s">
        <v>145</v>
      </c>
      <c r="BM125" s="224" t="s">
        <v>501</v>
      </c>
    </row>
    <row r="126" s="2" customFormat="1">
      <c r="A126" s="39"/>
      <c r="B126" s="40"/>
      <c r="C126" s="41"/>
      <c r="D126" s="226" t="s">
        <v>147</v>
      </c>
      <c r="E126" s="41"/>
      <c r="F126" s="227" t="s">
        <v>245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147</v>
      </c>
      <c r="AU126" s="18" t="s">
        <v>82</v>
      </c>
    </row>
    <row r="127" s="2" customFormat="1">
      <c r="A127" s="39"/>
      <c r="B127" s="40"/>
      <c r="C127" s="41"/>
      <c r="D127" s="231" t="s">
        <v>149</v>
      </c>
      <c r="E127" s="41"/>
      <c r="F127" s="232" t="s">
        <v>246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82</v>
      </c>
    </row>
    <row r="128" s="13" customFormat="1">
      <c r="A128" s="13"/>
      <c r="B128" s="234"/>
      <c r="C128" s="235"/>
      <c r="D128" s="226" t="s">
        <v>153</v>
      </c>
      <c r="E128" s="236" t="s">
        <v>19</v>
      </c>
      <c r="F128" s="237" t="s">
        <v>247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153</v>
      </c>
      <c r="AU128" s="243" t="s">
        <v>82</v>
      </c>
      <c r="AV128" s="13" t="s">
        <v>80</v>
      </c>
      <c r="AW128" s="13" t="s">
        <v>33</v>
      </c>
      <c r="AX128" s="13" t="s">
        <v>72</v>
      </c>
      <c r="AY128" s="243" t="s">
        <v>138</v>
      </c>
    </row>
    <row r="129" s="14" customFormat="1">
      <c r="A129" s="14"/>
      <c r="B129" s="244"/>
      <c r="C129" s="245"/>
      <c r="D129" s="226" t="s">
        <v>153</v>
      </c>
      <c r="E129" s="246" t="s">
        <v>19</v>
      </c>
      <c r="F129" s="247" t="s">
        <v>502</v>
      </c>
      <c r="G129" s="245"/>
      <c r="H129" s="248">
        <v>82.5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153</v>
      </c>
      <c r="AU129" s="254" t="s">
        <v>82</v>
      </c>
      <c r="AV129" s="14" t="s">
        <v>82</v>
      </c>
      <c r="AW129" s="14" t="s">
        <v>33</v>
      </c>
      <c r="AX129" s="14" t="s">
        <v>72</v>
      </c>
      <c r="AY129" s="254" t="s">
        <v>138</v>
      </c>
    </row>
    <row r="130" s="2" customFormat="1" ht="16.5" customHeight="1">
      <c r="A130" s="39"/>
      <c r="B130" s="40"/>
      <c r="C130" s="213" t="s">
        <v>212</v>
      </c>
      <c r="D130" s="213" t="s">
        <v>140</v>
      </c>
      <c r="E130" s="214" t="s">
        <v>249</v>
      </c>
      <c r="F130" s="215" t="s">
        <v>250</v>
      </c>
      <c r="G130" s="216" t="s">
        <v>143</v>
      </c>
      <c r="H130" s="217">
        <v>2.2000000000000002</v>
      </c>
      <c r="I130" s="218"/>
      <c r="J130" s="219">
        <f>ROUND(I130*H130,2)</f>
        <v>0</v>
      </c>
      <c r="K130" s="215" t="s">
        <v>144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145</v>
      </c>
      <c r="AT130" s="224" t="s">
        <v>140</v>
      </c>
      <c r="AU130" s="224" t="s">
        <v>82</v>
      </c>
      <c r="AY130" s="18" t="s">
        <v>138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80</v>
      </c>
      <c r="BK130" s="225">
        <f>ROUND(I130*H130,2)</f>
        <v>0</v>
      </c>
      <c r="BL130" s="18" t="s">
        <v>145</v>
      </c>
      <c r="BM130" s="224" t="s">
        <v>503</v>
      </c>
    </row>
    <row r="131" s="2" customFormat="1">
      <c r="A131" s="39"/>
      <c r="B131" s="40"/>
      <c r="C131" s="41"/>
      <c r="D131" s="226" t="s">
        <v>147</v>
      </c>
      <c r="E131" s="41"/>
      <c r="F131" s="227" t="s">
        <v>252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147</v>
      </c>
      <c r="AU131" s="18" t="s">
        <v>82</v>
      </c>
    </row>
    <row r="132" s="2" customFormat="1">
      <c r="A132" s="39"/>
      <c r="B132" s="40"/>
      <c r="C132" s="41"/>
      <c r="D132" s="231" t="s">
        <v>149</v>
      </c>
      <c r="E132" s="41"/>
      <c r="F132" s="232" t="s">
        <v>253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149</v>
      </c>
      <c r="AU132" s="18" t="s">
        <v>82</v>
      </c>
    </row>
    <row r="133" s="13" customFormat="1">
      <c r="A133" s="13"/>
      <c r="B133" s="234"/>
      <c r="C133" s="235"/>
      <c r="D133" s="226" t="s">
        <v>153</v>
      </c>
      <c r="E133" s="236" t="s">
        <v>19</v>
      </c>
      <c r="F133" s="237" t="s">
        <v>254</v>
      </c>
      <c r="G133" s="235"/>
      <c r="H133" s="236" t="s">
        <v>19</v>
      </c>
      <c r="I133" s="238"/>
      <c r="J133" s="235"/>
      <c r="K133" s="235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153</v>
      </c>
      <c r="AU133" s="243" t="s">
        <v>82</v>
      </c>
      <c r="AV133" s="13" t="s">
        <v>80</v>
      </c>
      <c r="AW133" s="13" t="s">
        <v>33</v>
      </c>
      <c r="AX133" s="13" t="s">
        <v>72</v>
      </c>
      <c r="AY133" s="243" t="s">
        <v>138</v>
      </c>
    </row>
    <row r="134" s="14" customFormat="1">
      <c r="A134" s="14"/>
      <c r="B134" s="244"/>
      <c r="C134" s="245"/>
      <c r="D134" s="226" t="s">
        <v>153</v>
      </c>
      <c r="E134" s="246" t="s">
        <v>19</v>
      </c>
      <c r="F134" s="247" t="s">
        <v>504</v>
      </c>
      <c r="G134" s="245"/>
      <c r="H134" s="248">
        <v>2.2000000000000002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153</v>
      </c>
      <c r="AU134" s="254" t="s">
        <v>82</v>
      </c>
      <c r="AV134" s="14" t="s">
        <v>82</v>
      </c>
      <c r="AW134" s="14" t="s">
        <v>33</v>
      </c>
      <c r="AX134" s="14" t="s">
        <v>72</v>
      </c>
      <c r="AY134" s="254" t="s">
        <v>138</v>
      </c>
    </row>
    <row r="135" s="2" customFormat="1" ht="16.5" customHeight="1">
      <c r="A135" s="39"/>
      <c r="B135" s="40"/>
      <c r="C135" s="213" t="s">
        <v>219</v>
      </c>
      <c r="D135" s="213" t="s">
        <v>140</v>
      </c>
      <c r="E135" s="214" t="s">
        <v>257</v>
      </c>
      <c r="F135" s="215" t="s">
        <v>258</v>
      </c>
      <c r="G135" s="216" t="s">
        <v>143</v>
      </c>
      <c r="H135" s="217">
        <v>20.399999999999999</v>
      </c>
      <c r="I135" s="218"/>
      <c r="J135" s="219">
        <f>ROUND(I135*H135,2)</f>
        <v>0</v>
      </c>
      <c r="K135" s="215" t="s">
        <v>144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145</v>
      </c>
      <c r="AT135" s="224" t="s">
        <v>140</v>
      </c>
      <c r="AU135" s="224" t="s">
        <v>82</v>
      </c>
      <c r="AY135" s="18" t="s">
        <v>138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80</v>
      </c>
      <c r="BK135" s="225">
        <f>ROUND(I135*H135,2)</f>
        <v>0</v>
      </c>
      <c r="BL135" s="18" t="s">
        <v>145</v>
      </c>
      <c r="BM135" s="224" t="s">
        <v>505</v>
      </c>
    </row>
    <row r="136" s="2" customFormat="1">
      <c r="A136" s="39"/>
      <c r="B136" s="40"/>
      <c r="C136" s="41"/>
      <c r="D136" s="226" t="s">
        <v>147</v>
      </c>
      <c r="E136" s="41"/>
      <c r="F136" s="227" t="s">
        <v>260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147</v>
      </c>
      <c r="AU136" s="18" t="s">
        <v>82</v>
      </c>
    </row>
    <row r="137" s="2" customFormat="1">
      <c r="A137" s="39"/>
      <c r="B137" s="40"/>
      <c r="C137" s="41"/>
      <c r="D137" s="231" t="s">
        <v>149</v>
      </c>
      <c r="E137" s="41"/>
      <c r="F137" s="232" t="s">
        <v>261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149</v>
      </c>
      <c r="AU137" s="18" t="s">
        <v>82</v>
      </c>
    </row>
    <row r="138" s="13" customFormat="1">
      <c r="A138" s="13"/>
      <c r="B138" s="234"/>
      <c r="C138" s="235"/>
      <c r="D138" s="226" t="s">
        <v>153</v>
      </c>
      <c r="E138" s="236" t="s">
        <v>19</v>
      </c>
      <c r="F138" s="237" t="s">
        <v>262</v>
      </c>
      <c r="G138" s="235"/>
      <c r="H138" s="236" t="s">
        <v>19</v>
      </c>
      <c r="I138" s="238"/>
      <c r="J138" s="235"/>
      <c r="K138" s="235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153</v>
      </c>
      <c r="AU138" s="243" t="s">
        <v>82</v>
      </c>
      <c r="AV138" s="13" t="s">
        <v>80</v>
      </c>
      <c r="AW138" s="13" t="s">
        <v>33</v>
      </c>
      <c r="AX138" s="13" t="s">
        <v>72</v>
      </c>
      <c r="AY138" s="243" t="s">
        <v>138</v>
      </c>
    </row>
    <row r="139" s="14" customFormat="1">
      <c r="A139" s="14"/>
      <c r="B139" s="244"/>
      <c r="C139" s="245"/>
      <c r="D139" s="226" t="s">
        <v>153</v>
      </c>
      <c r="E139" s="246" t="s">
        <v>19</v>
      </c>
      <c r="F139" s="247" t="s">
        <v>506</v>
      </c>
      <c r="G139" s="245"/>
      <c r="H139" s="248">
        <v>20.399999999999999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153</v>
      </c>
      <c r="AU139" s="254" t="s">
        <v>82</v>
      </c>
      <c r="AV139" s="14" t="s">
        <v>82</v>
      </c>
      <c r="AW139" s="14" t="s">
        <v>33</v>
      </c>
      <c r="AX139" s="14" t="s">
        <v>72</v>
      </c>
      <c r="AY139" s="254" t="s">
        <v>138</v>
      </c>
    </row>
    <row r="140" s="2" customFormat="1" ht="16.5" customHeight="1">
      <c r="A140" s="39"/>
      <c r="B140" s="40"/>
      <c r="C140" s="213" t="s">
        <v>225</v>
      </c>
      <c r="D140" s="213" t="s">
        <v>140</v>
      </c>
      <c r="E140" s="214" t="s">
        <v>278</v>
      </c>
      <c r="F140" s="215" t="s">
        <v>279</v>
      </c>
      <c r="G140" s="216" t="s">
        <v>143</v>
      </c>
      <c r="H140" s="217">
        <v>75</v>
      </c>
      <c r="I140" s="218"/>
      <c r="J140" s="219">
        <f>ROUND(I140*H140,2)</f>
        <v>0</v>
      </c>
      <c r="K140" s="215" t="s">
        <v>144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0.084250000000000005</v>
      </c>
      <c r="R140" s="222">
        <f>Q140*H140</f>
        <v>6.3187500000000005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145</v>
      </c>
      <c r="AT140" s="224" t="s">
        <v>140</v>
      </c>
      <c r="AU140" s="224" t="s">
        <v>82</v>
      </c>
      <c r="AY140" s="18" t="s">
        <v>138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145</v>
      </c>
      <c r="BM140" s="224" t="s">
        <v>507</v>
      </c>
    </row>
    <row r="141" s="2" customFormat="1">
      <c r="A141" s="39"/>
      <c r="B141" s="40"/>
      <c r="C141" s="41"/>
      <c r="D141" s="226" t="s">
        <v>147</v>
      </c>
      <c r="E141" s="41"/>
      <c r="F141" s="227" t="s">
        <v>281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147</v>
      </c>
      <c r="AU141" s="18" t="s">
        <v>82</v>
      </c>
    </row>
    <row r="142" s="2" customFormat="1">
      <c r="A142" s="39"/>
      <c r="B142" s="40"/>
      <c r="C142" s="41"/>
      <c r="D142" s="231" t="s">
        <v>149</v>
      </c>
      <c r="E142" s="41"/>
      <c r="F142" s="232" t="s">
        <v>282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149</v>
      </c>
      <c r="AU142" s="18" t="s">
        <v>82</v>
      </c>
    </row>
    <row r="143" s="13" customFormat="1">
      <c r="A143" s="13"/>
      <c r="B143" s="234"/>
      <c r="C143" s="235"/>
      <c r="D143" s="226" t="s">
        <v>153</v>
      </c>
      <c r="E143" s="236" t="s">
        <v>19</v>
      </c>
      <c r="F143" s="237" t="s">
        <v>247</v>
      </c>
      <c r="G143" s="235"/>
      <c r="H143" s="236" t="s">
        <v>19</v>
      </c>
      <c r="I143" s="238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153</v>
      </c>
      <c r="AU143" s="243" t="s">
        <v>82</v>
      </c>
      <c r="AV143" s="13" t="s">
        <v>80</v>
      </c>
      <c r="AW143" s="13" t="s">
        <v>33</v>
      </c>
      <c r="AX143" s="13" t="s">
        <v>72</v>
      </c>
      <c r="AY143" s="243" t="s">
        <v>138</v>
      </c>
    </row>
    <row r="144" s="14" customFormat="1">
      <c r="A144" s="14"/>
      <c r="B144" s="244"/>
      <c r="C144" s="245"/>
      <c r="D144" s="226" t="s">
        <v>153</v>
      </c>
      <c r="E144" s="246" t="s">
        <v>19</v>
      </c>
      <c r="F144" s="247" t="s">
        <v>508</v>
      </c>
      <c r="G144" s="245"/>
      <c r="H144" s="248">
        <v>75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153</v>
      </c>
      <c r="AU144" s="254" t="s">
        <v>82</v>
      </c>
      <c r="AV144" s="14" t="s">
        <v>82</v>
      </c>
      <c r="AW144" s="14" t="s">
        <v>33</v>
      </c>
      <c r="AX144" s="14" t="s">
        <v>72</v>
      </c>
      <c r="AY144" s="254" t="s">
        <v>138</v>
      </c>
    </row>
    <row r="145" s="2" customFormat="1" ht="16.5" customHeight="1">
      <c r="A145" s="39"/>
      <c r="B145" s="40"/>
      <c r="C145" s="255" t="s">
        <v>233</v>
      </c>
      <c r="D145" s="255" t="s">
        <v>272</v>
      </c>
      <c r="E145" s="256" t="s">
        <v>285</v>
      </c>
      <c r="F145" s="257" t="s">
        <v>286</v>
      </c>
      <c r="G145" s="258" t="s">
        <v>143</v>
      </c>
      <c r="H145" s="259">
        <v>75.75</v>
      </c>
      <c r="I145" s="260"/>
      <c r="J145" s="261">
        <f>ROUND(I145*H145,2)</f>
        <v>0</v>
      </c>
      <c r="K145" s="257" t="s">
        <v>144</v>
      </c>
      <c r="L145" s="262"/>
      <c r="M145" s="263" t="s">
        <v>19</v>
      </c>
      <c r="N145" s="264" t="s">
        <v>43</v>
      </c>
      <c r="O145" s="85"/>
      <c r="P145" s="222">
        <f>O145*H145</f>
        <v>0</v>
      </c>
      <c r="Q145" s="222">
        <v>0.13100000000000001</v>
      </c>
      <c r="R145" s="222">
        <f>Q145*H145</f>
        <v>9.9232500000000012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197</v>
      </c>
      <c r="AT145" s="224" t="s">
        <v>272</v>
      </c>
      <c r="AU145" s="224" t="s">
        <v>82</v>
      </c>
      <c r="AY145" s="18" t="s">
        <v>138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80</v>
      </c>
      <c r="BK145" s="225">
        <f>ROUND(I145*H145,2)</f>
        <v>0</v>
      </c>
      <c r="BL145" s="18" t="s">
        <v>145</v>
      </c>
      <c r="BM145" s="224" t="s">
        <v>509</v>
      </c>
    </row>
    <row r="146" s="2" customFormat="1">
      <c r="A146" s="39"/>
      <c r="B146" s="40"/>
      <c r="C146" s="41"/>
      <c r="D146" s="226" t="s">
        <v>147</v>
      </c>
      <c r="E146" s="41"/>
      <c r="F146" s="227" t="s">
        <v>286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147</v>
      </c>
      <c r="AU146" s="18" t="s">
        <v>82</v>
      </c>
    </row>
    <row r="147" s="13" customFormat="1">
      <c r="A147" s="13"/>
      <c r="B147" s="234"/>
      <c r="C147" s="235"/>
      <c r="D147" s="226" t="s">
        <v>153</v>
      </c>
      <c r="E147" s="236" t="s">
        <v>19</v>
      </c>
      <c r="F147" s="237" t="s">
        <v>247</v>
      </c>
      <c r="G147" s="235"/>
      <c r="H147" s="236" t="s">
        <v>19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153</v>
      </c>
      <c r="AU147" s="243" t="s">
        <v>82</v>
      </c>
      <c r="AV147" s="13" t="s">
        <v>80</v>
      </c>
      <c r="AW147" s="13" t="s">
        <v>33</v>
      </c>
      <c r="AX147" s="13" t="s">
        <v>72</v>
      </c>
      <c r="AY147" s="243" t="s">
        <v>138</v>
      </c>
    </row>
    <row r="148" s="14" customFormat="1">
      <c r="A148" s="14"/>
      <c r="B148" s="244"/>
      <c r="C148" s="245"/>
      <c r="D148" s="226" t="s">
        <v>153</v>
      </c>
      <c r="E148" s="246" t="s">
        <v>19</v>
      </c>
      <c r="F148" s="247" t="s">
        <v>510</v>
      </c>
      <c r="G148" s="245"/>
      <c r="H148" s="248">
        <v>75.75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153</v>
      </c>
      <c r="AU148" s="254" t="s">
        <v>82</v>
      </c>
      <c r="AV148" s="14" t="s">
        <v>82</v>
      </c>
      <c r="AW148" s="14" t="s">
        <v>33</v>
      </c>
      <c r="AX148" s="14" t="s">
        <v>72</v>
      </c>
      <c r="AY148" s="254" t="s">
        <v>138</v>
      </c>
    </row>
    <row r="149" s="2" customFormat="1" ht="16.5" customHeight="1">
      <c r="A149" s="39"/>
      <c r="B149" s="40"/>
      <c r="C149" s="213" t="s">
        <v>241</v>
      </c>
      <c r="D149" s="213" t="s">
        <v>140</v>
      </c>
      <c r="E149" s="214" t="s">
        <v>289</v>
      </c>
      <c r="F149" s="215" t="s">
        <v>290</v>
      </c>
      <c r="G149" s="216" t="s">
        <v>143</v>
      </c>
      <c r="H149" s="217">
        <v>2</v>
      </c>
      <c r="I149" s="218"/>
      <c r="J149" s="219">
        <f>ROUND(I149*H149,2)</f>
        <v>0</v>
      </c>
      <c r="K149" s="215" t="s">
        <v>144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0.11162</v>
      </c>
      <c r="R149" s="222">
        <f>Q149*H149</f>
        <v>0.22323999999999999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145</v>
      </c>
      <c r="AT149" s="224" t="s">
        <v>140</v>
      </c>
      <c r="AU149" s="224" t="s">
        <v>82</v>
      </c>
      <c r="AY149" s="18" t="s">
        <v>138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80</v>
      </c>
      <c r="BK149" s="225">
        <f>ROUND(I149*H149,2)</f>
        <v>0</v>
      </c>
      <c r="BL149" s="18" t="s">
        <v>145</v>
      </c>
      <c r="BM149" s="224" t="s">
        <v>511</v>
      </c>
    </row>
    <row r="150" s="2" customFormat="1">
      <c r="A150" s="39"/>
      <c r="B150" s="40"/>
      <c r="C150" s="41"/>
      <c r="D150" s="226" t="s">
        <v>147</v>
      </c>
      <c r="E150" s="41"/>
      <c r="F150" s="227" t="s">
        <v>292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147</v>
      </c>
      <c r="AU150" s="18" t="s">
        <v>82</v>
      </c>
    </row>
    <row r="151" s="2" customFormat="1">
      <c r="A151" s="39"/>
      <c r="B151" s="40"/>
      <c r="C151" s="41"/>
      <c r="D151" s="231" t="s">
        <v>149</v>
      </c>
      <c r="E151" s="41"/>
      <c r="F151" s="232" t="s">
        <v>293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82</v>
      </c>
    </row>
    <row r="152" s="13" customFormat="1">
      <c r="A152" s="13"/>
      <c r="B152" s="234"/>
      <c r="C152" s="235"/>
      <c r="D152" s="226" t="s">
        <v>153</v>
      </c>
      <c r="E152" s="236" t="s">
        <v>19</v>
      </c>
      <c r="F152" s="237" t="s">
        <v>294</v>
      </c>
      <c r="G152" s="235"/>
      <c r="H152" s="236" t="s">
        <v>19</v>
      </c>
      <c r="I152" s="238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153</v>
      </c>
      <c r="AU152" s="243" t="s">
        <v>82</v>
      </c>
      <c r="AV152" s="13" t="s">
        <v>80</v>
      </c>
      <c r="AW152" s="13" t="s">
        <v>33</v>
      </c>
      <c r="AX152" s="13" t="s">
        <v>72</v>
      </c>
      <c r="AY152" s="243" t="s">
        <v>138</v>
      </c>
    </row>
    <row r="153" s="14" customFormat="1">
      <c r="A153" s="14"/>
      <c r="B153" s="244"/>
      <c r="C153" s="245"/>
      <c r="D153" s="226" t="s">
        <v>153</v>
      </c>
      <c r="E153" s="246" t="s">
        <v>19</v>
      </c>
      <c r="F153" s="247" t="s">
        <v>512</v>
      </c>
      <c r="G153" s="245"/>
      <c r="H153" s="248">
        <v>2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153</v>
      </c>
      <c r="AU153" s="254" t="s">
        <v>82</v>
      </c>
      <c r="AV153" s="14" t="s">
        <v>82</v>
      </c>
      <c r="AW153" s="14" t="s">
        <v>33</v>
      </c>
      <c r="AX153" s="14" t="s">
        <v>72</v>
      </c>
      <c r="AY153" s="254" t="s">
        <v>138</v>
      </c>
    </row>
    <row r="154" s="2" customFormat="1" ht="16.5" customHeight="1">
      <c r="A154" s="39"/>
      <c r="B154" s="40"/>
      <c r="C154" s="255" t="s">
        <v>8</v>
      </c>
      <c r="D154" s="255" t="s">
        <v>272</v>
      </c>
      <c r="E154" s="256" t="s">
        <v>297</v>
      </c>
      <c r="F154" s="257" t="s">
        <v>298</v>
      </c>
      <c r="G154" s="258" t="s">
        <v>143</v>
      </c>
      <c r="H154" s="259">
        <v>2.0600000000000001</v>
      </c>
      <c r="I154" s="260"/>
      <c r="J154" s="261">
        <f>ROUND(I154*H154,2)</f>
        <v>0</v>
      </c>
      <c r="K154" s="257" t="s">
        <v>144</v>
      </c>
      <c r="L154" s="262"/>
      <c r="M154" s="263" t="s">
        <v>19</v>
      </c>
      <c r="N154" s="264" t="s">
        <v>43</v>
      </c>
      <c r="O154" s="85"/>
      <c r="P154" s="222">
        <f>O154*H154</f>
        <v>0</v>
      </c>
      <c r="Q154" s="222">
        <v>0.17599999999999999</v>
      </c>
      <c r="R154" s="222">
        <f>Q154*H154</f>
        <v>0.36255999999999999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197</v>
      </c>
      <c r="AT154" s="224" t="s">
        <v>272</v>
      </c>
      <c r="AU154" s="224" t="s">
        <v>82</v>
      </c>
      <c r="AY154" s="18" t="s">
        <v>138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80</v>
      </c>
      <c r="BK154" s="225">
        <f>ROUND(I154*H154,2)</f>
        <v>0</v>
      </c>
      <c r="BL154" s="18" t="s">
        <v>145</v>
      </c>
      <c r="BM154" s="224" t="s">
        <v>513</v>
      </c>
    </row>
    <row r="155" s="2" customFormat="1">
      <c r="A155" s="39"/>
      <c r="B155" s="40"/>
      <c r="C155" s="41"/>
      <c r="D155" s="226" t="s">
        <v>147</v>
      </c>
      <c r="E155" s="41"/>
      <c r="F155" s="227" t="s">
        <v>298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147</v>
      </c>
      <c r="AU155" s="18" t="s">
        <v>82</v>
      </c>
    </row>
    <row r="156" s="13" customFormat="1">
      <c r="A156" s="13"/>
      <c r="B156" s="234"/>
      <c r="C156" s="235"/>
      <c r="D156" s="226" t="s">
        <v>153</v>
      </c>
      <c r="E156" s="236" t="s">
        <v>19</v>
      </c>
      <c r="F156" s="237" t="s">
        <v>294</v>
      </c>
      <c r="G156" s="235"/>
      <c r="H156" s="236" t="s">
        <v>19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153</v>
      </c>
      <c r="AU156" s="243" t="s">
        <v>82</v>
      </c>
      <c r="AV156" s="13" t="s">
        <v>80</v>
      </c>
      <c r="AW156" s="13" t="s">
        <v>33</v>
      </c>
      <c r="AX156" s="13" t="s">
        <v>72</v>
      </c>
      <c r="AY156" s="243" t="s">
        <v>138</v>
      </c>
    </row>
    <row r="157" s="14" customFormat="1">
      <c r="A157" s="14"/>
      <c r="B157" s="244"/>
      <c r="C157" s="245"/>
      <c r="D157" s="226" t="s">
        <v>153</v>
      </c>
      <c r="E157" s="246" t="s">
        <v>19</v>
      </c>
      <c r="F157" s="247" t="s">
        <v>514</v>
      </c>
      <c r="G157" s="245"/>
      <c r="H157" s="248">
        <v>2.0600000000000001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153</v>
      </c>
      <c r="AU157" s="254" t="s">
        <v>82</v>
      </c>
      <c r="AV157" s="14" t="s">
        <v>82</v>
      </c>
      <c r="AW157" s="14" t="s">
        <v>33</v>
      </c>
      <c r="AX157" s="14" t="s">
        <v>72</v>
      </c>
      <c r="AY157" s="254" t="s">
        <v>138</v>
      </c>
    </row>
    <row r="158" s="2" customFormat="1" ht="21.75" customHeight="1">
      <c r="A158" s="39"/>
      <c r="B158" s="40"/>
      <c r="C158" s="213" t="s">
        <v>256</v>
      </c>
      <c r="D158" s="213" t="s">
        <v>140</v>
      </c>
      <c r="E158" s="214" t="s">
        <v>302</v>
      </c>
      <c r="F158" s="215" t="s">
        <v>303</v>
      </c>
      <c r="G158" s="216" t="s">
        <v>143</v>
      </c>
      <c r="H158" s="217">
        <v>20.280000000000001</v>
      </c>
      <c r="I158" s="218"/>
      <c r="J158" s="219">
        <f>ROUND(I158*H158,2)</f>
        <v>0</v>
      </c>
      <c r="K158" s="215" t="s">
        <v>144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0.14610000000000001</v>
      </c>
      <c r="R158" s="222">
        <f>Q158*H158</f>
        <v>2.9629080000000005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145</v>
      </c>
      <c r="AT158" s="224" t="s">
        <v>140</v>
      </c>
      <c r="AU158" s="224" t="s">
        <v>82</v>
      </c>
      <c r="AY158" s="18" t="s">
        <v>138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80</v>
      </c>
      <c r="BK158" s="225">
        <f>ROUND(I158*H158,2)</f>
        <v>0</v>
      </c>
      <c r="BL158" s="18" t="s">
        <v>145</v>
      </c>
      <c r="BM158" s="224" t="s">
        <v>515</v>
      </c>
    </row>
    <row r="159" s="2" customFormat="1">
      <c r="A159" s="39"/>
      <c r="B159" s="40"/>
      <c r="C159" s="41"/>
      <c r="D159" s="226" t="s">
        <v>147</v>
      </c>
      <c r="E159" s="41"/>
      <c r="F159" s="227" t="s">
        <v>305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147</v>
      </c>
      <c r="AU159" s="18" t="s">
        <v>82</v>
      </c>
    </row>
    <row r="160" s="2" customFormat="1">
      <c r="A160" s="39"/>
      <c r="B160" s="40"/>
      <c r="C160" s="41"/>
      <c r="D160" s="231" t="s">
        <v>149</v>
      </c>
      <c r="E160" s="41"/>
      <c r="F160" s="232" t="s">
        <v>306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149</v>
      </c>
      <c r="AU160" s="18" t="s">
        <v>82</v>
      </c>
    </row>
    <row r="161" s="13" customFormat="1">
      <c r="A161" s="13"/>
      <c r="B161" s="234"/>
      <c r="C161" s="235"/>
      <c r="D161" s="226" t="s">
        <v>153</v>
      </c>
      <c r="E161" s="236" t="s">
        <v>19</v>
      </c>
      <c r="F161" s="237" t="s">
        <v>307</v>
      </c>
      <c r="G161" s="235"/>
      <c r="H161" s="236" t="s">
        <v>19</v>
      </c>
      <c r="I161" s="238"/>
      <c r="J161" s="235"/>
      <c r="K161" s="235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153</v>
      </c>
      <c r="AU161" s="243" t="s">
        <v>82</v>
      </c>
      <c r="AV161" s="13" t="s">
        <v>80</v>
      </c>
      <c r="AW161" s="13" t="s">
        <v>33</v>
      </c>
      <c r="AX161" s="13" t="s">
        <v>72</v>
      </c>
      <c r="AY161" s="243" t="s">
        <v>138</v>
      </c>
    </row>
    <row r="162" s="14" customFormat="1">
      <c r="A162" s="14"/>
      <c r="B162" s="244"/>
      <c r="C162" s="245"/>
      <c r="D162" s="226" t="s">
        <v>153</v>
      </c>
      <c r="E162" s="246" t="s">
        <v>19</v>
      </c>
      <c r="F162" s="247" t="s">
        <v>516</v>
      </c>
      <c r="G162" s="245"/>
      <c r="H162" s="248">
        <v>20.280000000000001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153</v>
      </c>
      <c r="AU162" s="254" t="s">
        <v>82</v>
      </c>
      <c r="AV162" s="14" t="s">
        <v>82</v>
      </c>
      <c r="AW162" s="14" t="s">
        <v>33</v>
      </c>
      <c r="AX162" s="14" t="s">
        <v>72</v>
      </c>
      <c r="AY162" s="254" t="s">
        <v>138</v>
      </c>
    </row>
    <row r="163" s="2" customFormat="1" ht="16.5" customHeight="1">
      <c r="A163" s="39"/>
      <c r="B163" s="40"/>
      <c r="C163" s="255" t="s">
        <v>264</v>
      </c>
      <c r="D163" s="255" t="s">
        <v>272</v>
      </c>
      <c r="E163" s="256" t="s">
        <v>310</v>
      </c>
      <c r="F163" s="257" t="s">
        <v>311</v>
      </c>
      <c r="G163" s="258" t="s">
        <v>192</v>
      </c>
      <c r="H163" s="259">
        <v>102.414</v>
      </c>
      <c r="I163" s="260"/>
      <c r="J163" s="261">
        <f>ROUND(I163*H163,2)</f>
        <v>0</v>
      </c>
      <c r="K163" s="257" t="s">
        <v>144</v>
      </c>
      <c r="L163" s="262"/>
      <c r="M163" s="263" t="s">
        <v>19</v>
      </c>
      <c r="N163" s="264" t="s">
        <v>43</v>
      </c>
      <c r="O163" s="85"/>
      <c r="P163" s="222">
        <f>O163*H163</f>
        <v>0</v>
      </c>
      <c r="Q163" s="222">
        <v>0.045999999999999999</v>
      </c>
      <c r="R163" s="222">
        <f>Q163*H163</f>
        <v>4.7110440000000002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197</v>
      </c>
      <c r="AT163" s="224" t="s">
        <v>272</v>
      </c>
      <c r="AU163" s="224" t="s">
        <v>82</v>
      </c>
      <c r="AY163" s="18" t="s">
        <v>138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80</v>
      </c>
      <c r="BK163" s="225">
        <f>ROUND(I163*H163,2)</f>
        <v>0</v>
      </c>
      <c r="BL163" s="18" t="s">
        <v>145</v>
      </c>
      <c r="BM163" s="224" t="s">
        <v>517</v>
      </c>
    </row>
    <row r="164" s="2" customFormat="1">
      <c r="A164" s="39"/>
      <c r="B164" s="40"/>
      <c r="C164" s="41"/>
      <c r="D164" s="226" t="s">
        <v>147</v>
      </c>
      <c r="E164" s="41"/>
      <c r="F164" s="227" t="s">
        <v>311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147</v>
      </c>
      <c r="AU164" s="18" t="s">
        <v>82</v>
      </c>
    </row>
    <row r="165" s="13" customFormat="1">
      <c r="A165" s="13"/>
      <c r="B165" s="234"/>
      <c r="C165" s="235"/>
      <c r="D165" s="226" t="s">
        <v>153</v>
      </c>
      <c r="E165" s="236" t="s">
        <v>19</v>
      </c>
      <c r="F165" s="237" t="s">
        <v>307</v>
      </c>
      <c r="G165" s="235"/>
      <c r="H165" s="236" t="s">
        <v>19</v>
      </c>
      <c r="I165" s="238"/>
      <c r="J165" s="235"/>
      <c r="K165" s="235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153</v>
      </c>
      <c r="AU165" s="243" t="s">
        <v>82</v>
      </c>
      <c r="AV165" s="13" t="s">
        <v>80</v>
      </c>
      <c r="AW165" s="13" t="s">
        <v>33</v>
      </c>
      <c r="AX165" s="13" t="s">
        <v>72</v>
      </c>
      <c r="AY165" s="243" t="s">
        <v>138</v>
      </c>
    </row>
    <row r="166" s="14" customFormat="1">
      <c r="A166" s="14"/>
      <c r="B166" s="244"/>
      <c r="C166" s="245"/>
      <c r="D166" s="226" t="s">
        <v>153</v>
      </c>
      <c r="E166" s="246" t="s">
        <v>19</v>
      </c>
      <c r="F166" s="247" t="s">
        <v>518</v>
      </c>
      <c r="G166" s="245"/>
      <c r="H166" s="248">
        <v>102.414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153</v>
      </c>
      <c r="AU166" s="254" t="s">
        <v>82</v>
      </c>
      <c r="AV166" s="14" t="s">
        <v>82</v>
      </c>
      <c r="AW166" s="14" t="s">
        <v>33</v>
      </c>
      <c r="AX166" s="14" t="s">
        <v>72</v>
      </c>
      <c r="AY166" s="254" t="s">
        <v>138</v>
      </c>
    </row>
    <row r="167" s="2" customFormat="1" ht="16.5" customHeight="1">
      <c r="A167" s="39"/>
      <c r="B167" s="40"/>
      <c r="C167" s="213" t="s">
        <v>271</v>
      </c>
      <c r="D167" s="213" t="s">
        <v>140</v>
      </c>
      <c r="E167" s="214" t="s">
        <v>315</v>
      </c>
      <c r="F167" s="215" t="s">
        <v>316</v>
      </c>
      <c r="G167" s="216" t="s">
        <v>192</v>
      </c>
      <c r="H167" s="217">
        <v>101.40000000000001</v>
      </c>
      <c r="I167" s="218"/>
      <c r="J167" s="219">
        <f>ROUND(I167*H167,2)</f>
        <v>0</v>
      </c>
      <c r="K167" s="215" t="s">
        <v>144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0.0035999999999999999</v>
      </c>
      <c r="R167" s="222">
        <f>Q167*H167</f>
        <v>0.36504000000000003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145</v>
      </c>
      <c r="AT167" s="224" t="s">
        <v>140</v>
      </c>
      <c r="AU167" s="224" t="s">
        <v>82</v>
      </c>
      <c r="AY167" s="18" t="s">
        <v>138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80</v>
      </c>
      <c r="BK167" s="225">
        <f>ROUND(I167*H167,2)</f>
        <v>0</v>
      </c>
      <c r="BL167" s="18" t="s">
        <v>145</v>
      </c>
      <c r="BM167" s="224" t="s">
        <v>519</v>
      </c>
    </row>
    <row r="168" s="2" customFormat="1">
      <c r="A168" s="39"/>
      <c r="B168" s="40"/>
      <c r="C168" s="41"/>
      <c r="D168" s="226" t="s">
        <v>147</v>
      </c>
      <c r="E168" s="41"/>
      <c r="F168" s="227" t="s">
        <v>318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147</v>
      </c>
      <c r="AU168" s="18" t="s">
        <v>82</v>
      </c>
    </row>
    <row r="169" s="2" customFormat="1">
      <c r="A169" s="39"/>
      <c r="B169" s="40"/>
      <c r="C169" s="41"/>
      <c r="D169" s="231" t="s">
        <v>149</v>
      </c>
      <c r="E169" s="41"/>
      <c r="F169" s="232" t="s">
        <v>319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149</v>
      </c>
      <c r="AU169" s="18" t="s">
        <v>82</v>
      </c>
    </row>
    <row r="170" s="13" customFormat="1">
      <c r="A170" s="13"/>
      <c r="B170" s="234"/>
      <c r="C170" s="235"/>
      <c r="D170" s="226" t="s">
        <v>153</v>
      </c>
      <c r="E170" s="236" t="s">
        <v>19</v>
      </c>
      <c r="F170" s="237" t="s">
        <v>262</v>
      </c>
      <c r="G170" s="235"/>
      <c r="H170" s="236" t="s">
        <v>19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153</v>
      </c>
      <c r="AU170" s="243" t="s">
        <v>82</v>
      </c>
      <c r="AV170" s="13" t="s">
        <v>80</v>
      </c>
      <c r="AW170" s="13" t="s">
        <v>33</v>
      </c>
      <c r="AX170" s="13" t="s">
        <v>72</v>
      </c>
      <c r="AY170" s="243" t="s">
        <v>138</v>
      </c>
    </row>
    <row r="171" s="14" customFormat="1">
      <c r="A171" s="14"/>
      <c r="B171" s="244"/>
      <c r="C171" s="245"/>
      <c r="D171" s="226" t="s">
        <v>153</v>
      </c>
      <c r="E171" s="246" t="s">
        <v>19</v>
      </c>
      <c r="F171" s="247" t="s">
        <v>520</v>
      </c>
      <c r="G171" s="245"/>
      <c r="H171" s="248">
        <v>101.40000000000001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153</v>
      </c>
      <c r="AU171" s="254" t="s">
        <v>82</v>
      </c>
      <c r="AV171" s="14" t="s">
        <v>82</v>
      </c>
      <c r="AW171" s="14" t="s">
        <v>33</v>
      </c>
      <c r="AX171" s="14" t="s">
        <v>72</v>
      </c>
      <c r="AY171" s="254" t="s">
        <v>138</v>
      </c>
    </row>
    <row r="172" s="12" customFormat="1" ht="22.8" customHeight="1">
      <c r="A172" s="12"/>
      <c r="B172" s="197"/>
      <c r="C172" s="198"/>
      <c r="D172" s="199" t="s">
        <v>71</v>
      </c>
      <c r="E172" s="211" t="s">
        <v>197</v>
      </c>
      <c r="F172" s="211" t="s">
        <v>321</v>
      </c>
      <c r="G172" s="198"/>
      <c r="H172" s="198"/>
      <c r="I172" s="201"/>
      <c r="J172" s="212">
        <f>BK172</f>
        <v>0</v>
      </c>
      <c r="K172" s="198"/>
      <c r="L172" s="203"/>
      <c r="M172" s="204"/>
      <c r="N172" s="205"/>
      <c r="O172" s="205"/>
      <c r="P172" s="206">
        <f>SUM(P173:P192)</f>
        <v>0</v>
      </c>
      <c r="Q172" s="205"/>
      <c r="R172" s="206">
        <f>SUM(R173:R192)</f>
        <v>11.134170000000001</v>
      </c>
      <c r="S172" s="205"/>
      <c r="T172" s="207">
        <f>SUM(T173:T192)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8" t="s">
        <v>80</v>
      </c>
      <c r="AT172" s="209" t="s">
        <v>71</v>
      </c>
      <c r="AU172" s="209" t="s">
        <v>80</v>
      </c>
      <c r="AY172" s="208" t="s">
        <v>138</v>
      </c>
      <c r="BK172" s="210">
        <f>SUM(BK173:BK192)</f>
        <v>0</v>
      </c>
    </row>
    <row r="173" s="2" customFormat="1" ht="16.5" customHeight="1">
      <c r="A173" s="39"/>
      <c r="B173" s="40"/>
      <c r="C173" s="213" t="s">
        <v>277</v>
      </c>
      <c r="D173" s="213" t="s">
        <v>140</v>
      </c>
      <c r="E173" s="214" t="s">
        <v>521</v>
      </c>
      <c r="F173" s="215" t="s">
        <v>522</v>
      </c>
      <c r="G173" s="216" t="s">
        <v>192</v>
      </c>
      <c r="H173" s="217">
        <v>5</v>
      </c>
      <c r="I173" s="218"/>
      <c r="J173" s="219">
        <f>ROUND(I173*H173,2)</f>
        <v>0</v>
      </c>
      <c r="K173" s="215" t="s">
        <v>19</v>
      </c>
      <c r="L173" s="45"/>
      <c r="M173" s="220" t="s">
        <v>19</v>
      </c>
      <c r="N173" s="221" t="s">
        <v>43</v>
      </c>
      <c r="O173" s="85"/>
      <c r="P173" s="222">
        <f>O173*H173</f>
        <v>0</v>
      </c>
      <c r="Q173" s="222">
        <v>1.0000000000000001E-05</v>
      </c>
      <c r="R173" s="222">
        <f>Q173*H173</f>
        <v>5.0000000000000002E-05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145</v>
      </c>
      <c r="AT173" s="224" t="s">
        <v>140</v>
      </c>
      <c r="AU173" s="224" t="s">
        <v>82</v>
      </c>
      <c r="AY173" s="18" t="s">
        <v>138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80</v>
      </c>
      <c r="BK173" s="225">
        <f>ROUND(I173*H173,2)</f>
        <v>0</v>
      </c>
      <c r="BL173" s="18" t="s">
        <v>145</v>
      </c>
      <c r="BM173" s="224" t="s">
        <v>523</v>
      </c>
    </row>
    <row r="174" s="2" customFormat="1">
      <c r="A174" s="39"/>
      <c r="B174" s="40"/>
      <c r="C174" s="41"/>
      <c r="D174" s="226" t="s">
        <v>147</v>
      </c>
      <c r="E174" s="41"/>
      <c r="F174" s="227" t="s">
        <v>524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147</v>
      </c>
      <c r="AU174" s="18" t="s">
        <v>82</v>
      </c>
    </row>
    <row r="175" s="13" customFormat="1">
      <c r="A175" s="13"/>
      <c r="B175" s="234"/>
      <c r="C175" s="235"/>
      <c r="D175" s="226" t="s">
        <v>153</v>
      </c>
      <c r="E175" s="236" t="s">
        <v>19</v>
      </c>
      <c r="F175" s="237" t="s">
        <v>328</v>
      </c>
      <c r="G175" s="235"/>
      <c r="H175" s="236" t="s">
        <v>19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153</v>
      </c>
      <c r="AU175" s="243" t="s">
        <v>82</v>
      </c>
      <c r="AV175" s="13" t="s">
        <v>80</v>
      </c>
      <c r="AW175" s="13" t="s">
        <v>33</v>
      </c>
      <c r="AX175" s="13" t="s">
        <v>72</v>
      </c>
      <c r="AY175" s="243" t="s">
        <v>138</v>
      </c>
    </row>
    <row r="176" s="14" customFormat="1">
      <c r="A176" s="14"/>
      <c r="B176" s="244"/>
      <c r="C176" s="245"/>
      <c r="D176" s="226" t="s">
        <v>153</v>
      </c>
      <c r="E176" s="246" t="s">
        <v>19</v>
      </c>
      <c r="F176" s="247" t="s">
        <v>525</v>
      </c>
      <c r="G176" s="245"/>
      <c r="H176" s="248">
        <v>5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153</v>
      </c>
      <c r="AU176" s="254" t="s">
        <v>82</v>
      </c>
      <c r="AV176" s="14" t="s">
        <v>82</v>
      </c>
      <c r="AW176" s="14" t="s">
        <v>33</v>
      </c>
      <c r="AX176" s="14" t="s">
        <v>72</v>
      </c>
      <c r="AY176" s="254" t="s">
        <v>138</v>
      </c>
    </row>
    <row r="177" s="2" customFormat="1" ht="24.15" customHeight="1">
      <c r="A177" s="39"/>
      <c r="B177" s="40"/>
      <c r="C177" s="213" t="s">
        <v>284</v>
      </c>
      <c r="D177" s="213" t="s">
        <v>140</v>
      </c>
      <c r="E177" s="214" t="s">
        <v>526</v>
      </c>
      <c r="F177" s="215" t="s">
        <v>527</v>
      </c>
      <c r="G177" s="216" t="s">
        <v>325</v>
      </c>
      <c r="H177" s="217">
        <v>1</v>
      </c>
      <c r="I177" s="218"/>
      <c r="J177" s="219">
        <f>ROUND(I177*H177,2)</f>
        <v>0</v>
      </c>
      <c r="K177" s="215" t="s">
        <v>144</v>
      </c>
      <c r="L177" s="45"/>
      <c r="M177" s="220" t="s">
        <v>19</v>
      </c>
      <c r="N177" s="221" t="s">
        <v>43</v>
      </c>
      <c r="O177" s="85"/>
      <c r="P177" s="222">
        <f>O177*H177</f>
        <v>0</v>
      </c>
      <c r="Q177" s="222">
        <v>10.819290000000001</v>
      </c>
      <c r="R177" s="222">
        <f>Q177*H177</f>
        <v>10.819290000000001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145</v>
      </c>
      <c r="AT177" s="224" t="s">
        <v>140</v>
      </c>
      <c r="AU177" s="224" t="s">
        <v>82</v>
      </c>
      <c r="AY177" s="18" t="s">
        <v>138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80</v>
      </c>
      <c r="BK177" s="225">
        <f>ROUND(I177*H177,2)</f>
        <v>0</v>
      </c>
      <c r="BL177" s="18" t="s">
        <v>145</v>
      </c>
      <c r="BM177" s="224" t="s">
        <v>528</v>
      </c>
    </row>
    <row r="178" s="2" customFormat="1">
      <c r="A178" s="39"/>
      <c r="B178" s="40"/>
      <c r="C178" s="41"/>
      <c r="D178" s="226" t="s">
        <v>147</v>
      </c>
      <c r="E178" s="41"/>
      <c r="F178" s="227" t="s">
        <v>529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147</v>
      </c>
      <c r="AU178" s="18" t="s">
        <v>82</v>
      </c>
    </row>
    <row r="179" s="2" customFormat="1">
      <c r="A179" s="39"/>
      <c r="B179" s="40"/>
      <c r="C179" s="41"/>
      <c r="D179" s="231" t="s">
        <v>149</v>
      </c>
      <c r="E179" s="41"/>
      <c r="F179" s="232" t="s">
        <v>530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149</v>
      </c>
      <c r="AU179" s="18" t="s">
        <v>82</v>
      </c>
    </row>
    <row r="180" s="14" customFormat="1">
      <c r="A180" s="14"/>
      <c r="B180" s="244"/>
      <c r="C180" s="245"/>
      <c r="D180" s="226" t="s">
        <v>153</v>
      </c>
      <c r="E180" s="246" t="s">
        <v>19</v>
      </c>
      <c r="F180" s="247" t="s">
        <v>531</v>
      </c>
      <c r="G180" s="245"/>
      <c r="H180" s="248">
        <v>1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153</v>
      </c>
      <c r="AU180" s="254" t="s">
        <v>82</v>
      </c>
      <c r="AV180" s="14" t="s">
        <v>82</v>
      </c>
      <c r="AW180" s="14" t="s">
        <v>33</v>
      </c>
      <c r="AX180" s="14" t="s">
        <v>72</v>
      </c>
      <c r="AY180" s="254" t="s">
        <v>138</v>
      </c>
    </row>
    <row r="181" s="2" customFormat="1" ht="16.5" customHeight="1">
      <c r="A181" s="39"/>
      <c r="B181" s="40"/>
      <c r="C181" s="213" t="s">
        <v>7</v>
      </c>
      <c r="D181" s="213" t="s">
        <v>140</v>
      </c>
      <c r="E181" s="214" t="s">
        <v>323</v>
      </c>
      <c r="F181" s="215" t="s">
        <v>324</v>
      </c>
      <c r="G181" s="216" t="s">
        <v>325</v>
      </c>
      <c r="H181" s="217">
        <v>1</v>
      </c>
      <c r="I181" s="218"/>
      <c r="J181" s="219">
        <f>ROUND(I181*H181,2)</f>
        <v>0</v>
      </c>
      <c r="K181" s="215" t="s">
        <v>19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0.14494000000000001</v>
      </c>
      <c r="R181" s="222">
        <f>Q181*H181</f>
        <v>0.14494000000000001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145</v>
      </c>
      <c r="AT181" s="224" t="s">
        <v>140</v>
      </c>
      <c r="AU181" s="224" t="s">
        <v>82</v>
      </c>
      <c r="AY181" s="18" t="s">
        <v>138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80</v>
      </c>
      <c r="BK181" s="225">
        <f>ROUND(I181*H181,2)</f>
        <v>0</v>
      </c>
      <c r="BL181" s="18" t="s">
        <v>145</v>
      </c>
      <c r="BM181" s="224" t="s">
        <v>532</v>
      </c>
    </row>
    <row r="182" s="2" customFormat="1">
      <c r="A182" s="39"/>
      <c r="B182" s="40"/>
      <c r="C182" s="41"/>
      <c r="D182" s="226" t="s">
        <v>147</v>
      </c>
      <c r="E182" s="41"/>
      <c r="F182" s="227" t="s">
        <v>327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147</v>
      </c>
      <c r="AU182" s="18" t="s">
        <v>82</v>
      </c>
    </row>
    <row r="183" s="13" customFormat="1">
      <c r="A183" s="13"/>
      <c r="B183" s="234"/>
      <c r="C183" s="235"/>
      <c r="D183" s="226" t="s">
        <v>153</v>
      </c>
      <c r="E183" s="236" t="s">
        <v>19</v>
      </c>
      <c r="F183" s="237" t="s">
        <v>328</v>
      </c>
      <c r="G183" s="235"/>
      <c r="H183" s="236" t="s">
        <v>19</v>
      </c>
      <c r="I183" s="238"/>
      <c r="J183" s="235"/>
      <c r="K183" s="235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153</v>
      </c>
      <c r="AU183" s="243" t="s">
        <v>82</v>
      </c>
      <c r="AV183" s="13" t="s">
        <v>80</v>
      </c>
      <c r="AW183" s="13" t="s">
        <v>33</v>
      </c>
      <c r="AX183" s="13" t="s">
        <v>72</v>
      </c>
      <c r="AY183" s="243" t="s">
        <v>138</v>
      </c>
    </row>
    <row r="184" s="14" customFormat="1">
      <c r="A184" s="14"/>
      <c r="B184" s="244"/>
      <c r="C184" s="245"/>
      <c r="D184" s="226" t="s">
        <v>153</v>
      </c>
      <c r="E184" s="246" t="s">
        <v>19</v>
      </c>
      <c r="F184" s="247" t="s">
        <v>329</v>
      </c>
      <c r="G184" s="245"/>
      <c r="H184" s="248">
        <v>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153</v>
      </c>
      <c r="AU184" s="254" t="s">
        <v>82</v>
      </c>
      <c r="AV184" s="14" t="s">
        <v>82</v>
      </c>
      <c r="AW184" s="14" t="s">
        <v>33</v>
      </c>
      <c r="AX184" s="14" t="s">
        <v>72</v>
      </c>
      <c r="AY184" s="254" t="s">
        <v>138</v>
      </c>
    </row>
    <row r="185" s="2" customFormat="1" ht="16.5" customHeight="1">
      <c r="A185" s="39"/>
      <c r="B185" s="40"/>
      <c r="C185" s="255" t="s">
        <v>296</v>
      </c>
      <c r="D185" s="255" t="s">
        <v>272</v>
      </c>
      <c r="E185" s="256" t="s">
        <v>331</v>
      </c>
      <c r="F185" s="257" t="s">
        <v>332</v>
      </c>
      <c r="G185" s="258" t="s">
        <v>325</v>
      </c>
      <c r="H185" s="259">
        <v>1</v>
      </c>
      <c r="I185" s="260"/>
      <c r="J185" s="261">
        <f>ROUND(I185*H185,2)</f>
        <v>0</v>
      </c>
      <c r="K185" s="257" t="s">
        <v>19</v>
      </c>
      <c r="L185" s="262"/>
      <c r="M185" s="263" t="s">
        <v>19</v>
      </c>
      <c r="N185" s="264" t="s">
        <v>43</v>
      </c>
      <c r="O185" s="85"/>
      <c r="P185" s="222">
        <f>O185*H185</f>
        <v>0</v>
      </c>
      <c r="Q185" s="222">
        <v>0.089999999999999997</v>
      </c>
      <c r="R185" s="222">
        <f>Q185*H185</f>
        <v>0.089999999999999997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197</v>
      </c>
      <c r="AT185" s="224" t="s">
        <v>272</v>
      </c>
      <c r="AU185" s="224" t="s">
        <v>82</v>
      </c>
      <c r="AY185" s="18" t="s">
        <v>138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80</v>
      </c>
      <c r="BK185" s="225">
        <f>ROUND(I185*H185,2)</f>
        <v>0</v>
      </c>
      <c r="BL185" s="18" t="s">
        <v>145</v>
      </c>
      <c r="BM185" s="224" t="s">
        <v>533</v>
      </c>
    </row>
    <row r="186" s="2" customFormat="1">
      <c r="A186" s="39"/>
      <c r="B186" s="40"/>
      <c r="C186" s="41"/>
      <c r="D186" s="226" t="s">
        <v>147</v>
      </c>
      <c r="E186" s="41"/>
      <c r="F186" s="227" t="s">
        <v>332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147</v>
      </c>
      <c r="AU186" s="18" t="s">
        <v>82</v>
      </c>
    </row>
    <row r="187" s="2" customFormat="1" ht="16.5" customHeight="1">
      <c r="A187" s="39"/>
      <c r="B187" s="40"/>
      <c r="C187" s="213" t="s">
        <v>301</v>
      </c>
      <c r="D187" s="213" t="s">
        <v>140</v>
      </c>
      <c r="E187" s="214" t="s">
        <v>534</v>
      </c>
      <c r="F187" s="215" t="s">
        <v>535</v>
      </c>
      <c r="G187" s="216" t="s">
        <v>325</v>
      </c>
      <c r="H187" s="217">
        <v>1</v>
      </c>
      <c r="I187" s="218"/>
      <c r="J187" s="219">
        <f>ROUND(I187*H187,2)</f>
        <v>0</v>
      </c>
      <c r="K187" s="215" t="s">
        <v>19</v>
      </c>
      <c r="L187" s="45"/>
      <c r="M187" s="220" t="s">
        <v>19</v>
      </c>
      <c r="N187" s="221" t="s">
        <v>43</v>
      </c>
      <c r="O187" s="85"/>
      <c r="P187" s="222">
        <f>O187*H187</f>
        <v>0</v>
      </c>
      <c r="Q187" s="222">
        <v>0.074889999999999998</v>
      </c>
      <c r="R187" s="222">
        <f>Q187*H187</f>
        <v>0.074889999999999998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145</v>
      </c>
      <c r="AT187" s="224" t="s">
        <v>140</v>
      </c>
      <c r="AU187" s="224" t="s">
        <v>82</v>
      </c>
      <c r="AY187" s="18" t="s">
        <v>138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80</v>
      </c>
      <c r="BK187" s="225">
        <f>ROUND(I187*H187,2)</f>
        <v>0</v>
      </c>
      <c r="BL187" s="18" t="s">
        <v>145</v>
      </c>
      <c r="BM187" s="224" t="s">
        <v>536</v>
      </c>
    </row>
    <row r="188" s="2" customFormat="1">
      <c r="A188" s="39"/>
      <c r="B188" s="40"/>
      <c r="C188" s="41"/>
      <c r="D188" s="226" t="s">
        <v>147</v>
      </c>
      <c r="E188" s="41"/>
      <c r="F188" s="227" t="s">
        <v>535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147</v>
      </c>
      <c r="AU188" s="18" t="s">
        <v>82</v>
      </c>
    </row>
    <row r="189" s="13" customFormat="1">
      <c r="A189" s="13"/>
      <c r="B189" s="234"/>
      <c r="C189" s="235"/>
      <c r="D189" s="226" t="s">
        <v>153</v>
      </c>
      <c r="E189" s="236" t="s">
        <v>19</v>
      </c>
      <c r="F189" s="237" t="s">
        <v>328</v>
      </c>
      <c r="G189" s="235"/>
      <c r="H189" s="236" t="s">
        <v>19</v>
      </c>
      <c r="I189" s="238"/>
      <c r="J189" s="235"/>
      <c r="K189" s="235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153</v>
      </c>
      <c r="AU189" s="243" t="s">
        <v>82</v>
      </c>
      <c r="AV189" s="13" t="s">
        <v>80</v>
      </c>
      <c r="AW189" s="13" t="s">
        <v>33</v>
      </c>
      <c r="AX189" s="13" t="s">
        <v>72</v>
      </c>
      <c r="AY189" s="243" t="s">
        <v>138</v>
      </c>
    </row>
    <row r="190" s="14" customFormat="1">
      <c r="A190" s="14"/>
      <c r="B190" s="244"/>
      <c r="C190" s="245"/>
      <c r="D190" s="226" t="s">
        <v>153</v>
      </c>
      <c r="E190" s="246" t="s">
        <v>19</v>
      </c>
      <c r="F190" s="247" t="s">
        <v>537</v>
      </c>
      <c r="G190" s="245"/>
      <c r="H190" s="248">
        <v>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153</v>
      </c>
      <c r="AU190" s="254" t="s">
        <v>82</v>
      </c>
      <c r="AV190" s="14" t="s">
        <v>82</v>
      </c>
      <c r="AW190" s="14" t="s">
        <v>33</v>
      </c>
      <c r="AX190" s="14" t="s">
        <v>72</v>
      </c>
      <c r="AY190" s="254" t="s">
        <v>138</v>
      </c>
    </row>
    <row r="191" s="2" customFormat="1" ht="16.5" customHeight="1">
      <c r="A191" s="39"/>
      <c r="B191" s="40"/>
      <c r="C191" s="255" t="s">
        <v>309</v>
      </c>
      <c r="D191" s="255" t="s">
        <v>272</v>
      </c>
      <c r="E191" s="256" t="s">
        <v>538</v>
      </c>
      <c r="F191" s="257" t="s">
        <v>539</v>
      </c>
      <c r="G191" s="258" t="s">
        <v>325</v>
      </c>
      <c r="H191" s="259">
        <v>1</v>
      </c>
      <c r="I191" s="260"/>
      <c r="J191" s="261">
        <f>ROUND(I191*H191,2)</f>
        <v>0</v>
      </c>
      <c r="K191" s="257" t="s">
        <v>19</v>
      </c>
      <c r="L191" s="262"/>
      <c r="M191" s="263" t="s">
        <v>19</v>
      </c>
      <c r="N191" s="264" t="s">
        <v>43</v>
      </c>
      <c r="O191" s="85"/>
      <c r="P191" s="222">
        <f>O191*H191</f>
        <v>0</v>
      </c>
      <c r="Q191" s="222">
        <v>0.0050000000000000001</v>
      </c>
      <c r="R191" s="222">
        <f>Q191*H191</f>
        <v>0.0050000000000000001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197</v>
      </c>
      <c r="AT191" s="224" t="s">
        <v>272</v>
      </c>
      <c r="AU191" s="224" t="s">
        <v>82</v>
      </c>
      <c r="AY191" s="18" t="s">
        <v>138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80</v>
      </c>
      <c r="BK191" s="225">
        <f>ROUND(I191*H191,2)</f>
        <v>0</v>
      </c>
      <c r="BL191" s="18" t="s">
        <v>145</v>
      </c>
      <c r="BM191" s="224" t="s">
        <v>540</v>
      </c>
    </row>
    <row r="192" s="2" customFormat="1">
      <c r="A192" s="39"/>
      <c r="B192" s="40"/>
      <c r="C192" s="41"/>
      <c r="D192" s="226" t="s">
        <v>147</v>
      </c>
      <c r="E192" s="41"/>
      <c r="F192" s="227" t="s">
        <v>539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147</v>
      </c>
      <c r="AU192" s="18" t="s">
        <v>82</v>
      </c>
    </row>
    <row r="193" s="12" customFormat="1" ht="22.8" customHeight="1">
      <c r="A193" s="12"/>
      <c r="B193" s="197"/>
      <c r="C193" s="198"/>
      <c r="D193" s="199" t="s">
        <v>71</v>
      </c>
      <c r="E193" s="211" t="s">
        <v>204</v>
      </c>
      <c r="F193" s="211" t="s">
        <v>341</v>
      </c>
      <c r="G193" s="198"/>
      <c r="H193" s="198"/>
      <c r="I193" s="201"/>
      <c r="J193" s="212">
        <f>BK193</f>
        <v>0</v>
      </c>
      <c r="K193" s="198"/>
      <c r="L193" s="203"/>
      <c r="M193" s="204"/>
      <c r="N193" s="205"/>
      <c r="O193" s="205"/>
      <c r="P193" s="206">
        <f>SUM(P194:P198)</f>
        <v>0</v>
      </c>
      <c r="Q193" s="205"/>
      <c r="R193" s="206">
        <f>SUM(R194:R198)</f>
        <v>0</v>
      </c>
      <c r="S193" s="205"/>
      <c r="T193" s="207">
        <f>SUM(T194:T198)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8" t="s">
        <v>80</v>
      </c>
      <c r="AT193" s="209" t="s">
        <v>71</v>
      </c>
      <c r="AU193" s="209" t="s">
        <v>80</v>
      </c>
      <c r="AY193" s="208" t="s">
        <v>138</v>
      </c>
      <c r="BK193" s="210">
        <f>SUM(BK194:BK198)</f>
        <v>0</v>
      </c>
    </row>
    <row r="194" s="2" customFormat="1" ht="16.5" customHeight="1">
      <c r="A194" s="39"/>
      <c r="B194" s="40"/>
      <c r="C194" s="213" t="s">
        <v>314</v>
      </c>
      <c r="D194" s="213" t="s">
        <v>140</v>
      </c>
      <c r="E194" s="214" t="s">
        <v>402</v>
      </c>
      <c r="F194" s="215" t="s">
        <v>403</v>
      </c>
      <c r="G194" s="216" t="s">
        <v>192</v>
      </c>
      <c r="H194" s="217">
        <v>101.40000000000001</v>
      </c>
      <c r="I194" s="218"/>
      <c r="J194" s="219">
        <f>ROUND(I194*H194,2)</f>
        <v>0</v>
      </c>
      <c r="K194" s="215" t="s">
        <v>144</v>
      </c>
      <c r="L194" s="45"/>
      <c r="M194" s="220" t="s">
        <v>19</v>
      </c>
      <c r="N194" s="221" t="s">
        <v>43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145</v>
      </c>
      <c r="AT194" s="224" t="s">
        <v>140</v>
      </c>
      <c r="AU194" s="224" t="s">
        <v>82</v>
      </c>
      <c r="AY194" s="18" t="s">
        <v>138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80</v>
      </c>
      <c r="BK194" s="225">
        <f>ROUND(I194*H194,2)</f>
        <v>0</v>
      </c>
      <c r="BL194" s="18" t="s">
        <v>145</v>
      </c>
      <c r="BM194" s="224" t="s">
        <v>541</v>
      </c>
    </row>
    <row r="195" s="2" customFormat="1">
      <c r="A195" s="39"/>
      <c r="B195" s="40"/>
      <c r="C195" s="41"/>
      <c r="D195" s="226" t="s">
        <v>147</v>
      </c>
      <c r="E195" s="41"/>
      <c r="F195" s="227" t="s">
        <v>405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147</v>
      </c>
      <c r="AU195" s="18" t="s">
        <v>82</v>
      </c>
    </row>
    <row r="196" s="2" customFormat="1">
      <c r="A196" s="39"/>
      <c r="B196" s="40"/>
      <c r="C196" s="41"/>
      <c r="D196" s="231" t="s">
        <v>149</v>
      </c>
      <c r="E196" s="41"/>
      <c r="F196" s="232" t="s">
        <v>406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149</v>
      </c>
      <c r="AU196" s="18" t="s">
        <v>82</v>
      </c>
    </row>
    <row r="197" s="13" customFormat="1">
      <c r="A197" s="13"/>
      <c r="B197" s="234"/>
      <c r="C197" s="235"/>
      <c r="D197" s="226" t="s">
        <v>153</v>
      </c>
      <c r="E197" s="236" t="s">
        <v>19</v>
      </c>
      <c r="F197" s="237" t="s">
        <v>154</v>
      </c>
      <c r="G197" s="235"/>
      <c r="H197" s="236" t="s">
        <v>19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153</v>
      </c>
      <c r="AU197" s="243" t="s">
        <v>82</v>
      </c>
      <c r="AV197" s="13" t="s">
        <v>80</v>
      </c>
      <c r="AW197" s="13" t="s">
        <v>33</v>
      </c>
      <c r="AX197" s="13" t="s">
        <v>72</v>
      </c>
      <c r="AY197" s="243" t="s">
        <v>138</v>
      </c>
    </row>
    <row r="198" s="14" customFormat="1">
      <c r="A198" s="14"/>
      <c r="B198" s="244"/>
      <c r="C198" s="245"/>
      <c r="D198" s="226" t="s">
        <v>153</v>
      </c>
      <c r="E198" s="246" t="s">
        <v>19</v>
      </c>
      <c r="F198" s="247" t="s">
        <v>542</v>
      </c>
      <c r="G198" s="245"/>
      <c r="H198" s="248">
        <v>101.40000000000001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153</v>
      </c>
      <c r="AU198" s="254" t="s">
        <v>82</v>
      </c>
      <c r="AV198" s="14" t="s">
        <v>82</v>
      </c>
      <c r="AW198" s="14" t="s">
        <v>33</v>
      </c>
      <c r="AX198" s="14" t="s">
        <v>72</v>
      </c>
      <c r="AY198" s="254" t="s">
        <v>138</v>
      </c>
    </row>
    <row r="199" s="12" customFormat="1" ht="22.8" customHeight="1">
      <c r="A199" s="12"/>
      <c r="B199" s="197"/>
      <c r="C199" s="198"/>
      <c r="D199" s="199" t="s">
        <v>71</v>
      </c>
      <c r="E199" s="211" t="s">
        <v>408</v>
      </c>
      <c r="F199" s="211" t="s">
        <v>409</v>
      </c>
      <c r="G199" s="198"/>
      <c r="H199" s="198"/>
      <c r="I199" s="201"/>
      <c r="J199" s="212">
        <f>BK199</f>
        <v>0</v>
      </c>
      <c r="K199" s="198"/>
      <c r="L199" s="203"/>
      <c r="M199" s="204"/>
      <c r="N199" s="205"/>
      <c r="O199" s="205"/>
      <c r="P199" s="206">
        <f>SUM(P200:P206)</f>
        <v>0</v>
      </c>
      <c r="Q199" s="205"/>
      <c r="R199" s="206">
        <f>SUM(R200:R206)</f>
        <v>0</v>
      </c>
      <c r="S199" s="205"/>
      <c r="T199" s="207">
        <f>SUM(T200:T206)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8" t="s">
        <v>80</v>
      </c>
      <c r="AT199" s="209" t="s">
        <v>71</v>
      </c>
      <c r="AU199" s="209" t="s">
        <v>80</v>
      </c>
      <c r="AY199" s="208" t="s">
        <v>138</v>
      </c>
      <c r="BK199" s="210">
        <f>SUM(BK200:BK206)</f>
        <v>0</v>
      </c>
    </row>
    <row r="200" s="2" customFormat="1" ht="24.15" customHeight="1">
      <c r="A200" s="39"/>
      <c r="B200" s="40"/>
      <c r="C200" s="213" t="s">
        <v>322</v>
      </c>
      <c r="D200" s="213" t="s">
        <v>140</v>
      </c>
      <c r="E200" s="214" t="s">
        <v>418</v>
      </c>
      <c r="F200" s="215" t="s">
        <v>419</v>
      </c>
      <c r="G200" s="216" t="s">
        <v>228</v>
      </c>
      <c r="H200" s="217">
        <v>6.4900000000000002</v>
      </c>
      <c r="I200" s="218"/>
      <c r="J200" s="219">
        <f>ROUND(I200*H200,2)</f>
        <v>0</v>
      </c>
      <c r="K200" s="215" t="s">
        <v>19</v>
      </c>
      <c r="L200" s="45"/>
      <c r="M200" s="220" t="s">
        <v>19</v>
      </c>
      <c r="N200" s="221" t="s">
        <v>43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145</v>
      </c>
      <c r="AT200" s="224" t="s">
        <v>140</v>
      </c>
      <c r="AU200" s="224" t="s">
        <v>82</v>
      </c>
      <c r="AY200" s="18" t="s">
        <v>138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80</v>
      </c>
      <c r="BK200" s="225">
        <f>ROUND(I200*H200,2)</f>
        <v>0</v>
      </c>
      <c r="BL200" s="18" t="s">
        <v>145</v>
      </c>
      <c r="BM200" s="224" t="s">
        <v>420</v>
      </c>
    </row>
    <row r="201" s="2" customFormat="1">
      <c r="A201" s="39"/>
      <c r="B201" s="40"/>
      <c r="C201" s="41"/>
      <c r="D201" s="226" t="s">
        <v>147</v>
      </c>
      <c r="E201" s="41"/>
      <c r="F201" s="227" t="s">
        <v>421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147</v>
      </c>
      <c r="AU201" s="18" t="s">
        <v>82</v>
      </c>
    </row>
    <row r="202" s="14" customFormat="1">
      <c r="A202" s="14"/>
      <c r="B202" s="244"/>
      <c r="C202" s="245"/>
      <c r="D202" s="226" t="s">
        <v>153</v>
      </c>
      <c r="E202" s="246" t="s">
        <v>19</v>
      </c>
      <c r="F202" s="247" t="s">
        <v>543</v>
      </c>
      <c r="G202" s="245"/>
      <c r="H202" s="248">
        <v>6.4900000000000002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153</v>
      </c>
      <c r="AU202" s="254" t="s">
        <v>82</v>
      </c>
      <c r="AV202" s="14" t="s">
        <v>82</v>
      </c>
      <c r="AW202" s="14" t="s">
        <v>33</v>
      </c>
      <c r="AX202" s="14" t="s">
        <v>72</v>
      </c>
      <c r="AY202" s="254" t="s">
        <v>138</v>
      </c>
    </row>
    <row r="203" s="2" customFormat="1" ht="24.15" customHeight="1">
      <c r="A203" s="39"/>
      <c r="B203" s="40"/>
      <c r="C203" s="213" t="s">
        <v>330</v>
      </c>
      <c r="D203" s="213" t="s">
        <v>140</v>
      </c>
      <c r="E203" s="214" t="s">
        <v>438</v>
      </c>
      <c r="F203" s="215" t="s">
        <v>439</v>
      </c>
      <c r="G203" s="216" t="s">
        <v>228</v>
      </c>
      <c r="H203" s="217">
        <v>6.4900000000000002</v>
      </c>
      <c r="I203" s="218"/>
      <c r="J203" s="219">
        <f>ROUND(I203*H203,2)</f>
        <v>0</v>
      </c>
      <c r="K203" s="215" t="s">
        <v>144</v>
      </c>
      <c r="L203" s="45"/>
      <c r="M203" s="220" t="s">
        <v>19</v>
      </c>
      <c r="N203" s="221" t="s">
        <v>43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145</v>
      </c>
      <c r="AT203" s="224" t="s">
        <v>140</v>
      </c>
      <c r="AU203" s="224" t="s">
        <v>82</v>
      </c>
      <c r="AY203" s="18" t="s">
        <v>138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80</v>
      </c>
      <c r="BK203" s="225">
        <f>ROUND(I203*H203,2)</f>
        <v>0</v>
      </c>
      <c r="BL203" s="18" t="s">
        <v>145</v>
      </c>
      <c r="BM203" s="224" t="s">
        <v>440</v>
      </c>
    </row>
    <row r="204" s="2" customFormat="1">
      <c r="A204" s="39"/>
      <c r="B204" s="40"/>
      <c r="C204" s="41"/>
      <c r="D204" s="226" t="s">
        <v>147</v>
      </c>
      <c r="E204" s="41"/>
      <c r="F204" s="227" t="s">
        <v>441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147</v>
      </c>
      <c r="AU204" s="18" t="s">
        <v>82</v>
      </c>
    </row>
    <row r="205" s="2" customFormat="1">
      <c r="A205" s="39"/>
      <c r="B205" s="40"/>
      <c r="C205" s="41"/>
      <c r="D205" s="231" t="s">
        <v>149</v>
      </c>
      <c r="E205" s="41"/>
      <c r="F205" s="232" t="s">
        <v>442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149</v>
      </c>
      <c r="AU205" s="18" t="s">
        <v>82</v>
      </c>
    </row>
    <row r="206" s="14" customFormat="1">
      <c r="A206" s="14"/>
      <c r="B206" s="244"/>
      <c r="C206" s="245"/>
      <c r="D206" s="226" t="s">
        <v>153</v>
      </c>
      <c r="E206" s="246" t="s">
        <v>19</v>
      </c>
      <c r="F206" s="247" t="s">
        <v>543</v>
      </c>
      <c r="G206" s="245"/>
      <c r="H206" s="248">
        <v>6.4900000000000002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153</v>
      </c>
      <c r="AU206" s="254" t="s">
        <v>82</v>
      </c>
      <c r="AV206" s="14" t="s">
        <v>82</v>
      </c>
      <c r="AW206" s="14" t="s">
        <v>33</v>
      </c>
      <c r="AX206" s="14" t="s">
        <v>72</v>
      </c>
      <c r="AY206" s="254" t="s">
        <v>138</v>
      </c>
    </row>
    <row r="207" s="12" customFormat="1" ht="22.8" customHeight="1">
      <c r="A207" s="12"/>
      <c r="B207" s="197"/>
      <c r="C207" s="198"/>
      <c r="D207" s="199" t="s">
        <v>71</v>
      </c>
      <c r="E207" s="211" t="s">
        <v>443</v>
      </c>
      <c r="F207" s="211" t="s">
        <v>444</v>
      </c>
      <c r="G207" s="198"/>
      <c r="H207" s="198"/>
      <c r="I207" s="201"/>
      <c r="J207" s="212">
        <f>BK207</f>
        <v>0</v>
      </c>
      <c r="K207" s="198"/>
      <c r="L207" s="203"/>
      <c r="M207" s="204"/>
      <c r="N207" s="205"/>
      <c r="O207" s="205"/>
      <c r="P207" s="206">
        <f>SUM(P208:P210)</f>
        <v>0</v>
      </c>
      <c r="Q207" s="205"/>
      <c r="R207" s="206">
        <f>SUM(R208:R210)</f>
        <v>0</v>
      </c>
      <c r="S207" s="205"/>
      <c r="T207" s="207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8" t="s">
        <v>80</v>
      </c>
      <c r="AT207" s="209" t="s">
        <v>71</v>
      </c>
      <c r="AU207" s="209" t="s">
        <v>80</v>
      </c>
      <c r="AY207" s="208" t="s">
        <v>138</v>
      </c>
      <c r="BK207" s="210">
        <f>SUM(BK208:BK210)</f>
        <v>0</v>
      </c>
    </row>
    <row r="208" s="2" customFormat="1" ht="16.5" customHeight="1">
      <c r="A208" s="39"/>
      <c r="B208" s="40"/>
      <c r="C208" s="213" t="s">
        <v>334</v>
      </c>
      <c r="D208" s="213" t="s">
        <v>140</v>
      </c>
      <c r="E208" s="214" t="s">
        <v>446</v>
      </c>
      <c r="F208" s="215" t="s">
        <v>447</v>
      </c>
      <c r="G208" s="216" t="s">
        <v>228</v>
      </c>
      <c r="H208" s="217">
        <v>36.003999999999998</v>
      </c>
      <c r="I208" s="218"/>
      <c r="J208" s="219">
        <f>ROUND(I208*H208,2)</f>
        <v>0</v>
      </c>
      <c r="K208" s="215" t="s">
        <v>144</v>
      </c>
      <c r="L208" s="45"/>
      <c r="M208" s="220" t="s">
        <v>19</v>
      </c>
      <c r="N208" s="221" t="s">
        <v>43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145</v>
      </c>
      <c r="AT208" s="224" t="s">
        <v>140</v>
      </c>
      <c r="AU208" s="224" t="s">
        <v>82</v>
      </c>
      <c r="AY208" s="18" t="s">
        <v>138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80</v>
      </c>
      <c r="BK208" s="225">
        <f>ROUND(I208*H208,2)</f>
        <v>0</v>
      </c>
      <c r="BL208" s="18" t="s">
        <v>145</v>
      </c>
      <c r="BM208" s="224" t="s">
        <v>448</v>
      </c>
    </row>
    <row r="209" s="2" customFormat="1">
      <c r="A209" s="39"/>
      <c r="B209" s="40"/>
      <c r="C209" s="41"/>
      <c r="D209" s="226" t="s">
        <v>147</v>
      </c>
      <c r="E209" s="41"/>
      <c r="F209" s="227" t="s">
        <v>449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147</v>
      </c>
      <c r="AU209" s="18" t="s">
        <v>82</v>
      </c>
    </row>
    <row r="210" s="2" customFormat="1">
      <c r="A210" s="39"/>
      <c r="B210" s="40"/>
      <c r="C210" s="41"/>
      <c r="D210" s="231" t="s">
        <v>149</v>
      </c>
      <c r="E210" s="41"/>
      <c r="F210" s="232" t="s">
        <v>450</v>
      </c>
      <c r="G210" s="41"/>
      <c r="H210" s="41"/>
      <c r="I210" s="228"/>
      <c r="J210" s="41"/>
      <c r="K210" s="41"/>
      <c r="L210" s="45"/>
      <c r="M210" s="265"/>
      <c r="N210" s="266"/>
      <c r="O210" s="267"/>
      <c r="P210" s="267"/>
      <c r="Q210" s="267"/>
      <c r="R210" s="267"/>
      <c r="S210" s="267"/>
      <c r="T210" s="268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149</v>
      </c>
      <c r="AU210" s="18" t="s">
        <v>82</v>
      </c>
    </row>
    <row r="211" s="2" customFormat="1" ht="6.96" customHeight="1">
      <c r="A211" s="39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aFIuigfmAYTmWqw3WFZLetwtVl8QL+BX5g+vEZSaqEEzKhp4/pOx00oQPT6i4hzcJNbk3pEUOg1A617sir5zOw==" hashValue="/uRaLxg9NX8HfCwOGSqDYTcnyh3eqTsusbS1MASbbF89NVXcE47AsVgqFuL0/SANEcbKlXn0qD8hDsRdvZXlqQ==" algorithmName="SHA-512" password="C15C"/>
  <autoFilter ref="C85:K21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113154114"/>
    <hyperlink ref="F100" r:id="rId2" display="https://podminky.urs.cz/item/CS_URS_2024_01/167151101"/>
    <hyperlink ref="F104" r:id="rId3" display="https://podminky.urs.cz/item/CS_URS_2024_01/181305111"/>
    <hyperlink ref="F108" r:id="rId4" display="https://podminky.urs.cz/item/CS_URS_2024_01/181351003"/>
    <hyperlink ref="F121" r:id="rId5" display="https://podminky.urs.cz/item/CS_URS_2024_01/181951112"/>
    <hyperlink ref="F127" r:id="rId6" display="https://podminky.urs.cz/item/CS_URS_2024_01/564851111"/>
    <hyperlink ref="F132" r:id="rId7" display="https://podminky.urs.cz/item/CS_URS_2024_01/564861111"/>
    <hyperlink ref="F137" r:id="rId8" display="https://podminky.urs.cz/item/CS_URS_2024_01/567142115"/>
    <hyperlink ref="F142" r:id="rId9" display="https://podminky.urs.cz/item/CS_URS_2024_01/596211113"/>
    <hyperlink ref="F151" r:id="rId10" display="https://podminky.urs.cz/item/CS_URS_2024_01/596212210"/>
    <hyperlink ref="F160" r:id="rId11" display="https://podminky.urs.cz/item/CS_URS_2024_01/596841120"/>
    <hyperlink ref="F169" r:id="rId12" display="https://podminky.urs.cz/item/CS_URS_2024_01/599141111"/>
    <hyperlink ref="F179" r:id="rId13" display="https://podminky.urs.cz/item/CS_URS_2024_01/894221115"/>
    <hyperlink ref="F196" r:id="rId14" display="https://podminky.urs.cz/item/CS_URS_2024_01/919735112"/>
    <hyperlink ref="F205" r:id="rId15" display="https://podminky.urs.cz/item/CS_URS_2024_01/997221875"/>
    <hyperlink ref="F210" r:id="rId16" display="https://podminky.urs.cz/item/CS_URS_2024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Bezpečný pohyb chodců v Olovnici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544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8. 4. 2024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31.25" customHeight="1">
      <c r="A27" s="148"/>
      <c r="B27" s="149"/>
      <c r="C27" s="148"/>
      <c r="D27" s="148"/>
      <c r="E27" s="150" t="s">
        <v>109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ROUND(J88,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ROUND((SUM(BE88:BE388)),  2)</f>
        <v>0</v>
      </c>
      <c r="G33" s="39"/>
      <c r="H33" s="39"/>
      <c r="I33" s="158">
        <v>0.20999999999999999</v>
      </c>
      <c r="J33" s="157">
        <f>ROUND(((SUM(BE88:BE388))*I33),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ROUND((SUM(BF88:BF388)),  2)</f>
        <v>0</v>
      </c>
      <c r="G34" s="39"/>
      <c r="H34" s="39"/>
      <c r="I34" s="158">
        <v>0.14999999999999999</v>
      </c>
      <c r="J34" s="157">
        <f>ROUND(((SUM(BF88:BF388))*I34),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ROUND((SUM(BG88:BG388)),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ROUND((SUM(BH88:BH388)),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ROUND((SUM(BI88:BI388)),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Bezpečný pohyb chodců v Olovnici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102 - Chodník Kralupská (přímé výdaje na hlavní část projektu)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Olovnice</v>
      </c>
      <c r="G52" s="41"/>
      <c r="H52" s="41"/>
      <c r="I52" s="33" t="s">
        <v>23</v>
      </c>
      <c r="J52" s="73" t="str">
        <f>IF(J12="","",J12)</f>
        <v>8. 4. 2024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Obec Olovnice</v>
      </c>
      <c r="G54" s="41"/>
      <c r="H54" s="41"/>
      <c r="I54" s="33" t="s">
        <v>31</v>
      </c>
      <c r="J54" s="37" t="str">
        <f>E21</f>
        <v>Ing. Zdeněk Tesař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111</v>
      </c>
      <c r="D57" s="172"/>
      <c r="E57" s="172"/>
      <c r="F57" s="172"/>
      <c r="G57" s="172"/>
      <c r="H57" s="172"/>
      <c r="I57" s="172"/>
      <c r="J57" s="173" t="s">
        <v>112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75"/>
      <c r="C60" s="176"/>
      <c r="D60" s="177" t="s">
        <v>114</v>
      </c>
      <c r="E60" s="178"/>
      <c r="F60" s="178"/>
      <c r="G60" s="178"/>
      <c r="H60" s="178"/>
      <c r="I60" s="178"/>
      <c r="J60" s="179">
        <f>J89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115</v>
      </c>
      <c r="E61" s="183"/>
      <c r="F61" s="183"/>
      <c r="G61" s="183"/>
      <c r="H61" s="183"/>
      <c r="I61" s="183"/>
      <c r="J61" s="184">
        <f>J90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116</v>
      </c>
      <c r="E62" s="183"/>
      <c r="F62" s="183"/>
      <c r="G62" s="183"/>
      <c r="H62" s="183"/>
      <c r="I62" s="183"/>
      <c r="J62" s="184">
        <f>J152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117</v>
      </c>
      <c r="E63" s="183"/>
      <c r="F63" s="183"/>
      <c r="G63" s="183"/>
      <c r="H63" s="183"/>
      <c r="I63" s="183"/>
      <c r="J63" s="184">
        <f>J229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545</v>
      </c>
      <c r="E64" s="183"/>
      <c r="F64" s="183"/>
      <c r="G64" s="183"/>
      <c r="H64" s="183"/>
      <c r="I64" s="183"/>
      <c r="J64" s="184">
        <f>J235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119</v>
      </c>
      <c r="E65" s="183"/>
      <c r="F65" s="183"/>
      <c r="G65" s="183"/>
      <c r="H65" s="183"/>
      <c r="I65" s="183"/>
      <c r="J65" s="184">
        <f>J355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120</v>
      </c>
      <c r="E66" s="183"/>
      <c r="F66" s="183"/>
      <c r="G66" s="183"/>
      <c r="H66" s="183"/>
      <c r="I66" s="183"/>
      <c r="J66" s="184">
        <f>J375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121</v>
      </c>
      <c r="E67" s="178"/>
      <c r="F67" s="178"/>
      <c r="G67" s="178"/>
      <c r="H67" s="178"/>
      <c r="I67" s="178"/>
      <c r="J67" s="179">
        <f>J379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1"/>
      <c r="C68" s="126"/>
      <c r="D68" s="182" t="s">
        <v>122</v>
      </c>
      <c r="E68" s="183"/>
      <c r="F68" s="183"/>
      <c r="G68" s="183"/>
      <c r="H68" s="183"/>
      <c r="I68" s="183"/>
      <c r="J68" s="184">
        <f>J380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123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Bezpečný pohyb chodců v Olovnici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107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102 - Chodník Kralupská (přímé výdaje na hlavní část projektu)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Olovnice</v>
      </c>
      <c r="G82" s="41"/>
      <c r="H82" s="41"/>
      <c r="I82" s="33" t="s">
        <v>23</v>
      </c>
      <c r="J82" s="73" t="str">
        <f>IF(J12="","",J12)</f>
        <v>8. 4. 2024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Obec Olovnice</v>
      </c>
      <c r="G84" s="41"/>
      <c r="H84" s="41"/>
      <c r="I84" s="33" t="s">
        <v>31</v>
      </c>
      <c r="J84" s="37" t="str">
        <f>E21</f>
        <v>Ing. Zdeněk Tesař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124</v>
      </c>
      <c r="D87" s="189" t="s">
        <v>57</v>
      </c>
      <c r="E87" s="189" t="s">
        <v>53</v>
      </c>
      <c r="F87" s="189" t="s">
        <v>54</v>
      </c>
      <c r="G87" s="189" t="s">
        <v>125</v>
      </c>
      <c r="H87" s="189" t="s">
        <v>126</v>
      </c>
      <c r="I87" s="189" t="s">
        <v>127</v>
      </c>
      <c r="J87" s="189" t="s">
        <v>112</v>
      </c>
      <c r="K87" s="190" t="s">
        <v>128</v>
      </c>
      <c r="L87" s="191"/>
      <c r="M87" s="93" t="s">
        <v>19</v>
      </c>
      <c r="N87" s="94" t="s">
        <v>42</v>
      </c>
      <c r="O87" s="94" t="s">
        <v>129</v>
      </c>
      <c r="P87" s="94" t="s">
        <v>130</v>
      </c>
      <c r="Q87" s="94" t="s">
        <v>131</v>
      </c>
      <c r="R87" s="94" t="s">
        <v>132</v>
      </c>
      <c r="S87" s="94" t="s">
        <v>133</v>
      </c>
      <c r="T87" s="95" t="s">
        <v>134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135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P89+P379</f>
        <v>0</v>
      </c>
      <c r="Q88" s="97"/>
      <c r="R88" s="194">
        <f>R89+R379</f>
        <v>76.986286500000006</v>
      </c>
      <c r="S88" s="97"/>
      <c r="T88" s="195">
        <f>T89+T379</f>
        <v>74.085599999999999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113</v>
      </c>
      <c r="BK88" s="196">
        <f>BK89+BK379</f>
        <v>0</v>
      </c>
    </row>
    <row r="89" s="12" customFormat="1" ht="25.92" customHeight="1">
      <c r="A89" s="12"/>
      <c r="B89" s="197"/>
      <c r="C89" s="198"/>
      <c r="D89" s="199" t="s">
        <v>71</v>
      </c>
      <c r="E89" s="200" t="s">
        <v>136</v>
      </c>
      <c r="F89" s="200" t="s">
        <v>137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P90+P152+P229+P235+P355+P375</f>
        <v>0</v>
      </c>
      <c r="Q89" s="205"/>
      <c r="R89" s="206">
        <f>R90+R152+R229+R235+R355+R375</f>
        <v>76.976213999999999</v>
      </c>
      <c r="S89" s="205"/>
      <c r="T89" s="207">
        <f>T90+T152+T229+T235+T355+T375</f>
        <v>74.085599999999999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71</v>
      </c>
      <c r="AU89" s="209" t="s">
        <v>72</v>
      </c>
      <c r="AY89" s="208" t="s">
        <v>138</v>
      </c>
      <c r="BK89" s="210">
        <f>BK90+BK152+BK229+BK235+BK355+BK375</f>
        <v>0</v>
      </c>
    </row>
    <row r="90" s="12" customFormat="1" ht="22.8" customHeight="1">
      <c r="A90" s="12"/>
      <c r="B90" s="197"/>
      <c r="C90" s="198"/>
      <c r="D90" s="199" t="s">
        <v>71</v>
      </c>
      <c r="E90" s="211" t="s">
        <v>80</v>
      </c>
      <c r="F90" s="211" t="s">
        <v>139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SUM(P91:P151)</f>
        <v>0</v>
      </c>
      <c r="Q90" s="205"/>
      <c r="R90" s="206">
        <f>SUM(R91:R151)</f>
        <v>0.00072800000000000002</v>
      </c>
      <c r="S90" s="205"/>
      <c r="T90" s="207">
        <f>SUM(T91:T151)</f>
        <v>51.057600000000001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71</v>
      </c>
      <c r="AU90" s="209" t="s">
        <v>80</v>
      </c>
      <c r="AY90" s="208" t="s">
        <v>138</v>
      </c>
      <c r="BK90" s="210">
        <f>SUM(BK91:BK151)</f>
        <v>0</v>
      </c>
    </row>
    <row r="91" s="2" customFormat="1" ht="21.75" customHeight="1">
      <c r="A91" s="39"/>
      <c r="B91" s="40"/>
      <c r="C91" s="213" t="s">
        <v>80</v>
      </c>
      <c r="D91" s="213" t="s">
        <v>140</v>
      </c>
      <c r="E91" s="214" t="s">
        <v>156</v>
      </c>
      <c r="F91" s="215" t="s">
        <v>157</v>
      </c>
      <c r="G91" s="216" t="s">
        <v>143</v>
      </c>
      <c r="H91" s="217">
        <v>40</v>
      </c>
      <c r="I91" s="218"/>
      <c r="J91" s="219">
        <f>ROUND(I91*H91,2)</f>
        <v>0</v>
      </c>
      <c r="K91" s="215" t="s">
        <v>144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0.255</v>
      </c>
      <c r="T91" s="223">
        <f>S91*H91</f>
        <v>10.199999999999999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145</v>
      </c>
      <c r="AT91" s="224" t="s">
        <v>140</v>
      </c>
      <c r="AU91" s="224" t="s">
        <v>82</v>
      </c>
      <c r="AY91" s="18" t="s">
        <v>138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80</v>
      </c>
      <c r="BK91" s="225">
        <f>ROUND(I91*H91,2)</f>
        <v>0</v>
      </c>
      <c r="BL91" s="18" t="s">
        <v>145</v>
      </c>
      <c r="BM91" s="224" t="s">
        <v>158</v>
      </c>
    </row>
    <row r="92" s="2" customFormat="1">
      <c r="A92" s="39"/>
      <c r="B92" s="40"/>
      <c r="C92" s="41"/>
      <c r="D92" s="226" t="s">
        <v>147</v>
      </c>
      <c r="E92" s="41"/>
      <c r="F92" s="227" t="s">
        <v>159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147</v>
      </c>
      <c r="AU92" s="18" t="s">
        <v>82</v>
      </c>
    </row>
    <row r="93" s="2" customFormat="1">
      <c r="A93" s="39"/>
      <c r="B93" s="40"/>
      <c r="C93" s="41"/>
      <c r="D93" s="231" t="s">
        <v>149</v>
      </c>
      <c r="E93" s="41"/>
      <c r="F93" s="232" t="s">
        <v>160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149</v>
      </c>
      <c r="AU93" s="18" t="s">
        <v>82</v>
      </c>
    </row>
    <row r="94" s="13" customFormat="1">
      <c r="A94" s="13"/>
      <c r="B94" s="234"/>
      <c r="C94" s="235"/>
      <c r="D94" s="226" t="s">
        <v>153</v>
      </c>
      <c r="E94" s="236" t="s">
        <v>19</v>
      </c>
      <c r="F94" s="237" t="s">
        <v>154</v>
      </c>
      <c r="G94" s="235"/>
      <c r="H94" s="236" t="s">
        <v>19</v>
      </c>
      <c r="I94" s="238"/>
      <c r="J94" s="235"/>
      <c r="K94" s="235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153</v>
      </c>
      <c r="AU94" s="243" t="s">
        <v>82</v>
      </c>
      <c r="AV94" s="13" t="s">
        <v>80</v>
      </c>
      <c r="AW94" s="13" t="s">
        <v>33</v>
      </c>
      <c r="AX94" s="13" t="s">
        <v>72</v>
      </c>
      <c r="AY94" s="243" t="s">
        <v>138</v>
      </c>
    </row>
    <row r="95" s="14" customFormat="1">
      <c r="A95" s="14"/>
      <c r="B95" s="244"/>
      <c r="C95" s="245"/>
      <c r="D95" s="226" t="s">
        <v>153</v>
      </c>
      <c r="E95" s="246" t="s">
        <v>19</v>
      </c>
      <c r="F95" s="247" t="s">
        <v>546</v>
      </c>
      <c r="G95" s="245"/>
      <c r="H95" s="248">
        <v>40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153</v>
      </c>
      <c r="AU95" s="254" t="s">
        <v>82</v>
      </c>
      <c r="AV95" s="14" t="s">
        <v>82</v>
      </c>
      <c r="AW95" s="14" t="s">
        <v>33</v>
      </c>
      <c r="AX95" s="14" t="s">
        <v>72</v>
      </c>
      <c r="AY95" s="254" t="s">
        <v>138</v>
      </c>
    </row>
    <row r="96" s="2" customFormat="1" ht="16.5" customHeight="1">
      <c r="A96" s="39"/>
      <c r="B96" s="40"/>
      <c r="C96" s="213" t="s">
        <v>82</v>
      </c>
      <c r="D96" s="213" t="s">
        <v>140</v>
      </c>
      <c r="E96" s="214" t="s">
        <v>176</v>
      </c>
      <c r="F96" s="215" t="s">
        <v>177</v>
      </c>
      <c r="G96" s="216" t="s">
        <v>143</v>
      </c>
      <c r="H96" s="217">
        <v>50</v>
      </c>
      <c r="I96" s="218"/>
      <c r="J96" s="219">
        <f>ROUND(I96*H96,2)</f>
        <v>0</v>
      </c>
      <c r="K96" s="215" t="s">
        <v>144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0.23999999999999999</v>
      </c>
      <c r="T96" s="223">
        <f>S96*H96</f>
        <v>12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145</v>
      </c>
      <c r="AT96" s="224" t="s">
        <v>140</v>
      </c>
      <c r="AU96" s="224" t="s">
        <v>82</v>
      </c>
      <c r="AY96" s="18" t="s">
        <v>138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145</v>
      </c>
      <c r="BM96" s="224" t="s">
        <v>547</v>
      </c>
    </row>
    <row r="97" s="2" customFormat="1">
      <c r="A97" s="39"/>
      <c r="B97" s="40"/>
      <c r="C97" s="41"/>
      <c r="D97" s="226" t="s">
        <v>147</v>
      </c>
      <c r="E97" s="41"/>
      <c r="F97" s="227" t="s">
        <v>179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147</v>
      </c>
      <c r="AU97" s="18" t="s">
        <v>82</v>
      </c>
    </row>
    <row r="98" s="2" customFormat="1">
      <c r="A98" s="39"/>
      <c r="B98" s="40"/>
      <c r="C98" s="41"/>
      <c r="D98" s="231" t="s">
        <v>149</v>
      </c>
      <c r="E98" s="41"/>
      <c r="F98" s="232" t="s">
        <v>180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149</v>
      </c>
      <c r="AU98" s="18" t="s">
        <v>82</v>
      </c>
    </row>
    <row r="99" s="13" customFormat="1">
      <c r="A99" s="13"/>
      <c r="B99" s="234"/>
      <c r="C99" s="235"/>
      <c r="D99" s="226" t="s">
        <v>153</v>
      </c>
      <c r="E99" s="236" t="s">
        <v>19</v>
      </c>
      <c r="F99" s="237" t="s">
        <v>154</v>
      </c>
      <c r="G99" s="235"/>
      <c r="H99" s="236" t="s">
        <v>19</v>
      </c>
      <c r="I99" s="238"/>
      <c r="J99" s="235"/>
      <c r="K99" s="235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153</v>
      </c>
      <c r="AU99" s="243" t="s">
        <v>82</v>
      </c>
      <c r="AV99" s="13" t="s">
        <v>80</v>
      </c>
      <c r="AW99" s="13" t="s">
        <v>33</v>
      </c>
      <c r="AX99" s="13" t="s">
        <v>72</v>
      </c>
      <c r="AY99" s="243" t="s">
        <v>138</v>
      </c>
    </row>
    <row r="100" s="14" customFormat="1">
      <c r="A100" s="14"/>
      <c r="B100" s="244"/>
      <c r="C100" s="245"/>
      <c r="D100" s="226" t="s">
        <v>153</v>
      </c>
      <c r="E100" s="246" t="s">
        <v>19</v>
      </c>
      <c r="F100" s="247" t="s">
        <v>548</v>
      </c>
      <c r="G100" s="245"/>
      <c r="H100" s="248">
        <v>50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153</v>
      </c>
      <c r="AU100" s="254" t="s">
        <v>82</v>
      </c>
      <c r="AV100" s="14" t="s">
        <v>82</v>
      </c>
      <c r="AW100" s="14" t="s">
        <v>33</v>
      </c>
      <c r="AX100" s="14" t="s">
        <v>72</v>
      </c>
      <c r="AY100" s="254" t="s">
        <v>138</v>
      </c>
    </row>
    <row r="101" s="2" customFormat="1" ht="16.5" customHeight="1">
      <c r="A101" s="39"/>
      <c r="B101" s="40"/>
      <c r="C101" s="213" t="s">
        <v>100</v>
      </c>
      <c r="D101" s="213" t="s">
        <v>140</v>
      </c>
      <c r="E101" s="214" t="s">
        <v>549</v>
      </c>
      <c r="F101" s="215" t="s">
        <v>550</v>
      </c>
      <c r="G101" s="216" t="s">
        <v>143</v>
      </c>
      <c r="H101" s="217">
        <v>36.399999999999999</v>
      </c>
      <c r="I101" s="218"/>
      <c r="J101" s="219">
        <f>ROUND(I101*H101,2)</f>
        <v>0</v>
      </c>
      <c r="K101" s="215" t="s">
        <v>144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0.625</v>
      </c>
      <c r="T101" s="223">
        <f>S101*H101</f>
        <v>22.75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145</v>
      </c>
      <c r="AT101" s="224" t="s">
        <v>140</v>
      </c>
      <c r="AU101" s="224" t="s">
        <v>82</v>
      </c>
      <c r="AY101" s="18" t="s">
        <v>138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145</v>
      </c>
      <c r="BM101" s="224" t="s">
        <v>164</v>
      </c>
    </row>
    <row r="102" s="2" customFormat="1">
      <c r="A102" s="39"/>
      <c r="B102" s="40"/>
      <c r="C102" s="41"/>
      <c r="D102" s="226" t="s">
        <v>147</v>
      </c>
      <c r="E102" s="41"/>
      <c r="F102" s="227" t="s">
        <v>551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147</v>
      </c>
      <c r="AU102" s="18" t="s">
        <v>82</v>
      </c>
    </row>
    <row r="103" s="2" customFormat="1">
      <c r="A103" s="39"/>
      <c r="B103" s="40"/>
      <c r="C103" s="41"/>
      <c r="D103" s="231" t="s">
        <v>149</v>
      </c>
      <c r="E103" s="41"/>
      <c r="F103" s="232" t="s">
        <v>552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149</v>
      </c>
      <c r="AU103" s="18" t="s">
        <v>82</v>
      </c>
    </row>
    <row r="104" s="13" customFormat="1">
      <c r="A104" s="13"/>
      <c r="B104" s="234"/>
      <c r="C104" s="235"/>
      <c r="D104" s="226" t="s">
        <v>153</v>
      </c>
      <c r="E104" s="236" t="s">
        <v>19</v>
      </c>
      <c r="F104" s="237" t="s">
        <v>154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153</v>
      </c>
      <c r="AU104" s="243" t="s">
        <v>82</v>
      </c>
      <c r="AV104" s="13" t="s">
        <v>80</v>
      </c>
      <c r="AW104" s="13" t="s">
        <v>33</v>
      </c>
      <c r="AX104" s="13" t="s">
        <v>72</v>
      </c>
      <c r="AY104" s="243" t="s">
        <v>138</v>
      </c>
    </row>
    <row r="105" s="14" customFormat="1">
      <c r="A105" s="14"/>
      <c r="B105" s="244"/>
      <c r="C105" s="245"/>
      <c r="D105" s="226" t="s">
        <v>153</v>
      </c>
      <c r="E105" s="246" t="s">
        <v>19</v>
      </c>
      <c r="F105" s="247" t="s">
        <v>553</v>
      </c>
      <c r="G105" s="245"/>
      <c r="H105" s="248">
        <v>36.399999999999999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153</v>
      </c>
      <c r="AU105" s="254" t="s">
        <v>82</v>
      </c>
      <c r="AV105" s="14" t="s">
        <v>82</v>
      </c>
      <c r="AW105" s="14" t="s">
        <v>33</v>
      </c>
      <c r="AX105" s="14" t="s">
        <v>72</v>
      </c>
      <c r="AY105" s="254" t="s">
        <v>138</v>
      </c>
    </row>
    <row r="106" s="2" customFormat="1" ht="16.5" customHeight="1">
      <c r="A106" s="39"/>
      <c r="B106" s="40"/>
      <c r="C106" s="213" t="s">
        <v>145</v>
      </c>
      <c r="D106" s="213" t="s">
        <v>140</v>
      </c>
      <c r="E106" s="214" t="s">
        <v>554</v>
      </c>
      <c r="F106" s="215" t="s">
        <v>555</v>
      </c>
      <c r="G106" s="216" t="s">
        <v>143</v>
      </c>
      <c r="H106" s="217">
        <v>26</v>
      </c>
      <c r="I106" s="218"/>
      <c r="J106" s="219">
        <f>ROUND(I106*H106,2)</f>
        <v>0</v>
      </c>
      <c r="K106" s="215" t="s">
        <v>144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0.098000000000000004</v>
      </c>
      <c r="T106" s="223">
        <f>S106*H106</f>
        <v>2.548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145</v>
      </c>
      <c r="AT106" s="224" t="s">
        <v>140</v>
      </c>
      <c r="AU106" s="224" t="s">
        <v>82</v>
      </c>
      <c r="AY106" s="18" t="s">
        <v>138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145</v>
      </c>
      <c r="BM106" s="224" t="s">
        <v>556</v>
      </c>
    </row>
    <row r="107" s="2" customFormat="1">
      <c r="A107" s="39"/>
      <c r="B107" s="40"/>
      <c r="C107" s="41"/>
      <c r="D107" s="226" t="s">
        <v>147</v>
      </c>
      <c r="E107" s="41"/>
      <c r="F107" s="227" t="s">
        <v>557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147</v>
      </c>
      <c r="AU107" s="18" t="s">
        <v>82</v>
      </c>
    </row>
    <row r="108" s="2" customFormat="1">
      <c r="A108" s="39"/>
      <c r="B108" s="40"/>
      <c r="C108" s="41"/>
      <c r="D108" s="231" t="s">
        <v>149</v>
      </c>
      <c r="E108" s="41"/>
      <c r="F108" s="232" t="s">
        <v>558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82</v>
      </c>
    </row>
    <row r="109" s="13" customFormat="1">
      <c r="A109" s="13"/>
      <c r="B109" s="234"/>
      <c r="C109" s="235"/>
      <c r="D109" s="226" t="s">
        <v>153</v>
      </c>
      <c r="E109" s="236" t="s">
        <v>19</v>
      </c>
      <c r="F109" s="237" t="s">
        <v>154</v>
      </c>
      <c r="G109" s="235"/>
      <c r="H109" s="236" t="s">
        <v>19</v>
      </c>
      <c r="I109" s="238"/>
      <c r="J109" s="235"/>
      <c r="K109" s="235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153</v>
      </c>
      <c r="AU109" s="243" t="s">
        <v>82</v>
      </c>
      <c r="AV109" s="13" t="s">
        <v>80</v>
      </c>
      <c r="AW109" s="13" t="s">
        <v>33</v>
      </c>
      <c r="AX109" s="13" t="s">
        <v>72</v>
      </c>
      <c r="AY109" s="243" t="s">
        <v>138</v>
      </c>
    </row>
    <row r="110" s="14" customFormat="1">
      <c r="A110" s="14"/>
      <c r="B110" s="244"/>
      <c r="C110" s="245"/>
      <c r="D110" s="226" t="s">
        <v>153</v>
      </c>
      <c r="E110" s="246" t="s">
        <v>19</v>
      </c>
      <c r="F110" s="247" t="s">
        <v>559</v>
      </c>
      <c r="G110" s="245"/>
      <c r="H110" s="248">
        <v>26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153</v>
      </c>
      <c r="AU110" s="254" t="s">
        <v>82</v>
      </c>
      <c r="AV110" s="14" t="s">
        <v>82</v>
      </c>
      <c r="AW110" s="14" t="s">
        <v>33</v>
      </c>
      <c r="AX110" s="14" t="s">
        <v>72</v>
      </c>
      <c r="AY110" s="254" t="s">
        <v>138</v>
      </c>
    </row>
    <row r="111" s="2" customFormat="1" ht="16.5" customHeight="1">
      <c r="A111" s="39"/>
      <c r="B111" s="40"/>
      <c r="C111" s="213" t="s">
        <v>175</v>
      </c>
      <c r="D111" s="213" t="s">
        <v>140</v>
      </c>
      <c r="E111" s="214" t="s">
        <v>184</v>
      </c>
      <c r="F111" s="215" t="s">
        <v>185</v>
      </c>
      <c r="G111" s="216" t="s">
        <v>143</v>
      </c>
      <c r="H111" s="217">
        <v>9.0999999999999996</v>
      </c>
      <c r="I111" s="218"/>
      <c r="J111" s="219">
        <f>ROUND(I111*H111,2)</f>
        <v>0</v>
      </c>
      <c r="K111" s="215" t="s">
        <v>144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8.0000000000000007E-05</v>
      </c>
      <c r="R111" s="222">
        <f>Q111*H111</f>
        <v>0.00072800000000000002</v>
      </c>
      <c r="S111" s="222">
        <v>0.25600000000000001</v>
      </c>
      <c r="T111" s="223">
        <f>S111*H111</f>
        <v>2.3296000000000001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145</v>
      </c>
      <c r="AT111" s="224" t="s">
        <v>140</v>
      </c>
      <c r="AU111" s="224" t="s">
        <v>82</v>
      </c>
      <c r="AY111" s="18" t="s">
        <v>138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145</v>
      </c>
      <c r="BM111" s="224" t="s">
        <v>560</v>
      </c>
    </row>
    <row r="112" s="2" customFormat="1">
      <c r="A112" s="39"/>
      <c r="B112" s="40"/>
      <c r="C112" s="41"/>
      <c r="D112" s="226" t="s">
        <v>147</v>
      </c>
      <c r="E112" s="41"/>
      <c r="F112" s="227" t="s">
        <v>187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147</v>
      </c>
      <c r="AU112" s="18" t="s">
        <v>82</v>
      </c>
    </row>
    <row r="113" s="2" customFormat="1">
      <c r="A113" s="39"/>
      <c r="B113" s="40"/>
      <c r="C113" s="41"/>
      <c r="D113" s="231" t="s">
        <v>149</v>
      </c>
      <c r="E113" s="41"/>
      <c r="F113" s="232" t="s">
        <v>188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149</v>
      </c>
      <c r="AU113" s="18" t="s">
        <v>82</v>
      </c>
    </row>
    <row r="114" s="13" customFormat="1">
      <c r="A114" s="13"/>
      <c r="B114" s="234"/>
      <c r="C114" s="235"/>
      <c r="D114" s="226" t="s">
        <v>153</v>
      </c>
      <c r="E114" s="236" t="s">
        <v>19</v>
      </c>
      <c r="F114" s="237" t="s">
        <v>154</v>
      </c>
      <c r="G114" s="235"/>
      <c r="H114" s="236" t="s">
        <v>19</v>
      </c>
      <c r="I114" s="238"/>
      <c r="J114" s="235"/>
      <c r="K114" s="235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153</v>
      </c>
      <c r="AU114" s="243" t="s">
        <v>82</v>
      </c>
      <c r="AV114" s="13" t="s">
        <v>80</v>
      </c>
      <c r="AW114" s="13" t="s">
        <v>33</v>
      </c>
      <c r="AX114" s="13" t="s">
        <v>72</v>
      </c>
      <c r="AY114" s="243" t="s">
        <v>138</v>
      </c>
    </row>
    <row r="115" s="14" customFormat="1">
      <c r="A115" s="14"/>
      <c r="B115" s="244"/>
      <c r="C115" s="245"/>
      <c r="D115" s="226" t="s">
        <v>153</v>
      </c>
      <c r="E115" s="246" t="s">
        <v>19</v>
      </c>
      <c r="F115" s="247" t="s">
        <v>561</v>
      </c>
      <c r="G115" s="245"/>
      <c r="H115" s="248">
        <v>9.0999999999999996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153</v>
      </c>
      <c r="AU115" s="254" t="s">
        <v>82</v>
      </c>
      <c r="AV115" s="14" t="s">
        <v>82</v>
      </c>
      <c r="AW115" s="14" t="s">
        <v>33</v>
      </c>
      <c r="AX115" s="14" t="s">
        <v>72</v>
      </c>
      <c r="AY115" s="254" t="s">
        <v>138</v>
      </c>
    </row>
    <row r="116" s="2" customFormat="1" ht="16.5" customHeight="1">
      <c r="A116" s="39"/>
      <c r="B116" s="40"/>
      <c r="C116" s="213" t="s">
        <v>183</v>
      </c>
      <c r="D116" s="213" t="s">
        <v>140</v>
      </c>
      <c r="E116" s="214" t="s">
        <v>190</v>
      </c>
      <c r="F116" s="215" t="s">
        <v>191</v>
      </c>
      <c r="G116" s="216" t="s">
        <v>192</v>
      </c>
      <c r="H116" s="217">
        <v>6</v>
      </c>
      <c r="I116" s="218"/>
      <c r="J116" s="219">
        <f>ROUND(I116*H116,2)</f>
        <v>0</v>
      </c>
      <c r="K116" s="215" t="s">
        <v>144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0.20499999999999999</v>
      </c>
      <c r="T116" s="223">
        <f>S116*H116</f>
        <v>1.23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145</v>
      </c>
      <c r="AT116" s="224" t="s">
        <v>140</v>
      </c>
      <c r="AU116" s="224" t="s">
        <v>82</v>
      </c>
      <c r="AY116" s="18" t="s">
        <v>138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145</v>
      </c>
      <c r="BM116" s="224" t="s">
        <v>193</v>
      </c>
    </row>
    <row r="117" s="2" customFormat="1">
      <c r="A117" s="39"/>
      <c r="B117" s="40"/>
      <c r="C117" s="41"/>
      <c r="D117" s="226" t="s">
        <v>147</v>
      </c>
      <c r="E117" s="41"/>
      <c r="F117" s="227" t="s">
        <v>194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147</v>
      </c>
      <c r="AU117" s="18" t="s">
        <v>82</v>
      </c>
    </row>
    <row r="118" s="2" customFormat="1">
      <c r="A118" s="39"/>
      <c r="B118" s="40"/>
      <c r="C118" s="41"/>
      <c r="D118" s="231" t="s">
        <v>149</v>
      </c>
      <c r="E118" s="41"/>
      <c r="F118" s="232" t="s">
        <v>195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149</v>
      </c>
      <c r="AU118" s="18" t="s">
        <v>82</v>
      </c>
    </row>
    <row r="119" s="13" customFormat="1">
      <c r="A119" s="13"/>
      <c r="B119" s="234"/>
      <c r="C119" s="235"/>
      <c r="D119" s="226" t="s">
        <v>153</v>
      </c>
      <c r="E119" s="236" t="s">
        <v>19</v>
      </c>
      <c r="F119" s="237" t="s">
        <v>154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153</v>
      </c>
      <c r="AU119" s="243" t="s">
        <v>82</v>
      </c>
      <c r="AV119" s="13" t="s">
        <v>80</v>
      </c>
      <c r="AW119" s="13" t="s">
        <v>33</v>
      </c>
      <c r="AX119" s="13" t="s">
        <v>72</v>
      </c>
      <c r="AY119" s="243" t="s">
        <v>138</v>
      </c>
    </row>
    <row r="120" s="14" customFormat="1">
      <c r="A120" s="14"/>
      <c r="B120" s="244"/>
      <c r="C120" s="245"/>
      <c r="D120" s="226" t="s">
        <v>153</v>
      </c>
      <c r="E120" s="246" t="s">
        <v>19</v>
      </c>
      <c r="F120" s="247" t="s">
        <v>562</v>
      </c>
      <c r="G120" s="245"/>
      <c r="H120" s="248">
        <v>6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153</v>
      </c>
      <c r="AU120" s="254" t="s">
        <v>82</v>
      </c>
      <c r="AV120" s="14" t="s">
        <v>82</v>
      </c>
      <c r="AW120" s="14" t="s">
        <v>33</v>
      </c>
      <c r="AX120" s="14" t="s">
        <v>72</v>
      </c>
      <c r="AY120" s="254" t="s">
        <v>138</v>
      </c>
    </row>
    <row r="121" s="2" customFormat="1" ht="16.5" customHeight="1">
      <c r="A121" s="39"/>
      <c r="B121" s="40"/>
      <c r="C121" s="213" t="s">
        <v>182</v>
      </c>
      <c r="D121" s="213" t="s">
        <v>140</v>
      </c>
      <c r="E121" s="214" t="s">
        <v>198</v>
      </c>
      <c r="F121" s="215" t="s">
        <v>199</v>
      </c>
      <c r="G121" s="216" t="s">
        <v>143</v>
      </c>
      <c r="H121" s="217">
        <v>97</v>
      </c>
      <c r="I121" s="218"/>
      <c r="J121" s="219">
        <f>ROUND(I121*H121,2)</f>
        <v>0</v>
      </c>
      <c r="K121" s="215" t="s">
        <v>144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145</v>
      </c>
      <c r="AT121" s="224" t="s">
        <v>140</v>
      </c>
      <c r="AU121" s="224" t="s">
        <v>82</v>
      </c>
      <c r="AY121" s="18" t="s">
        <v>138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80</v>
      </c>
      <c r="BK121" s="225">
        <f>ROUND(I121*H121,2)</f>
        <v>0</v>
      </c>
      <c r="BL121" s="18" t="s">
        <v>145</v>
      </c>
      <c r="BM121" s="224" t="s">
        <v>563</v>
      </c>
    </row>
    <row r="122" s="2" customFormat="1">
      <c r="A122" s="39"/>
      <c r="B122" s="40"/>
      <c r="C122" s="41"/>
      <c r="D122" s="226" t="s">
        <v>147</v>
      </c>
      <c r="E122" s="41"/>
      <c r="F122" s="227" t="s">
        <v>201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147</v>
      </c>
      <c r="AU122" s="18" t="s">
        <v>82</v>
      </c>
    </row>
    <row r="123" s="2" customFormat="1">
      <c r="A123" s="39"/>
      <c r="B123" s="40"/>
      <c r="C123" s="41"/>
      <c r="D123" s="231" t="s">
        <v>149</v>
      </c>
      <c r="E123" s="41"/>
      <c r="F123" s="232" t="s">
        <v>202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149</v>
      </c>
      <c r="AU123" s="18" t="s">
        <v>82</v>
      </c>
    </row>
    <row r="124" s="13" customFormat="1">
      <c r="A124" s="13"/>
      <c r="B124" s="234"/>
      <c r="C124" s="235"/>
      <c r="D124" s="226" t="s">
        <v>153</v>
      </c>
      <c r="E124" s="236" t="s">
        <v>19</v>
      </c>
      <c r="F124" s="237" t="s">
        <v>154</v>
      </c>
      <c r="G124" s="235"/>
      <c r="H124" s="236" t="s">
        <v>19</v>
      </c>
      <c r="I124" s="238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153</v>
      </c>
      <c r="AU124" s="243" t="s">
        <v>82</v>
      </c>
      <c r="AV124" s="13" t="s">
        <v>80</v>
      </c>
      <c r="AW124" s="13" t="s">
        <v>33</v>
      </c>
      <c r="AX124" s="13" t="s">
        <v>72</v>
      </c>
      <c r="AY124" s="243" t="s">
        <v>138</v>
      </c>
    </row>
    <row r="125" s="14" customFormat="1">
      <c r="A125" s="14"/>
      <c r="B125" s="244"/>
      <c r="C125" s="245"/>
      <c r="D125" s="226" t="s">
        <v>153</v>
      </c>
      <c r="E125" s="246" t="s">
        <v>19</v>
      </c>
      <c r="F125" s="247" t="s">
        <v>564</v>
      </c>
      <c r="G125" s="245"/>
      <c r="H125" s="248">
        <v>97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153</v>
      </c>
      <c r="AU125" s="254" t="s">
        <v>82</v>
      </c>
      <c r="AV125" s="14" t="s">
        <v>82</v>
      </c>
      <c r="AW125" s="14" t="s">
        <v>33</v>
      </c>
      <c r="AX125" s="14" t="s">
        <v>72</v>
      </c>
      <c r="AY125" s="254" t="s">
        <v>138</v>
      </c>
    </row>
    <row r="126" s="2" customFormat="1" ht="21.75" customHeight="1">
      <c r="A126" s="39"/>
      <c r="B126" s="40"/>
      <c r="C126" s="213" t="s">
        <v>197</v>
      </c>
      <c r="D126" s="213" t="s">
        <v>140</v>
      </c>
      <c r="E126" s="214" t="s">
        <v>205</v>
      </c>
      <c r="F126" s="215" t="s">
        <v>206</v>
      </c>
      <c r="G126" s="216" t="s">
        <v>207</v>
      </c>
      <c r="H126" s="217">
        <v>22.550000000000001</v>
      </c>
      <c r="I126" s="218"/>
      <c r="J126" s="219">
        <f>ROUND(I126*H126,2)</f>
        <v>0</v>
      </c>
      <c r="K126" s="215" t="s">
        <v>144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145</v>
      </c>
      <c r="AT126" s="224" t="s">
        <v>140</v>
      </c>
      <c r="AU126" s="224" t="s">
        <v>82</v>
      </c>
      <c r="AY126" s="18" t="s">
        <v>138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145</v>
      </c>
      <c r="BM126" s="224" t="s">
        <v>208</v>
      </c>
    </row>
    <row r="127" s="2" customFormat="1">
      <c r="A127" s="39"/>
      <c r="B127" s="40"/>
      <c r="C127" s="41"/>
      <c r="D127" s="226" t="s">
        <v>147</v>
      </c>
      <c r="E127" s="41"/>
      <c r="F127" s="227" t="s">
        <v>209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147</v>
      </c>
      <c r="AU127" s="18" t="s">
        <v>82</v>
      </c>
    </row>
    <row r="128" s="2" customFormat="1">
      <c r="A128" s="39"/>
      <c r="B128" s="40"/>
      <c r="C128" s="41"/>
      <c r="D128" s="231" t="s">
        <v>149</v>
      </c>
      <c r="E128" s="41"/>
      <c r="F128" s="232" t="s">
        <v>210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149</v>
      </c>
      <c r="AU128" s="18" t="s">
        <v>82</v>
      </c>
    </row>
    <row r="129" s="13" customFormat="1">
      <c r="A129" s="13"/>
      <c r="B129" s="234"/>
      <c r="C129" s="235"/>
      <c r="D129" s="226" t="s">
        <v>153</v>
      </c>
      <c r="E129" s="236" t="s">
        <v>19</v>
      </c>
      <c r="F129" s="237" t="s">
        <v>154</v>
      </c>
      <c r="G129" s="235"/>
      <c r="H129" s="236" t="s">
        <v>19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153</v>
      </c>
      <c r="AU129" s="243" t="s">
        <v>82</v>
      </c>
      <c r="AV129" s="13" t="s">
        <v>80</v>
      </c>
      <c r="AW129" s="13" t="s">
        <v>33</v>
      </c>
      <c r="AX129" s="13" t="s">
        <v>72</v>
      </c>
      <c r="AY129" s="243" t="s">
        <v>138</v>
      </c>
    </row>
    <row r="130" s="14" customFormat="1">
      <c r="A130" s="14"/>
      <c r="B130" s="244"/>
      <c r="C130" s="245"/>
      <c r="D130" s="226" t="s">
        <v>153</v>
      </c>
      <c r="E130" s="246" t="s">
        <v>19</v>
      </c>
      <c r="F130" s="247" t="s">
        <v>565</v>
      </c>
      <c r="G130" s="245"/>
      <c r="H130" s="248">
        <v>22.550000000000001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153</v>
      </c>
      <c r="AU130" s="254" t="s">
        <v>82</v>
      </c>
      <c r="AV130" s="14" t="s">
        <v>82</v>
      </c>
      <c r="AW130" s="14" t="s">
        <v>33</v>
      </c>
      <c r="AX130" s="14" t="s">
        <v>72</v>
      </c>
      <c r="AY130" s="254" t="s">
        <v>138</v>
      </c>
    </row>
    <row r="131" s="2" customFormat="1" ht="24.15" customHeight="1">
      <c r="A131" s="39"/>
      <c r="B131" s="40"/>
      <c r="C131" s="213" t="s">
        <v>204</v>
      </c>
      <c r="D131" s="213" t="s">
        <v>140</v>
      </c>
      <c r="E131" s="214" t="s">
        <v>213</v>
      </c>
      <c r="F131" s="215" t="s">
        <v>214</v>
      </c>
      <c r="G131" s="216" t="s">
        <v>207</v>
      </c>
      <c r="H131" s="217">
        <v>3.2999999999999998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145</v>
      </c>
      <c r="AT131" s="224" t="s">
        <v>140</v>
      </c>
      <c r="AU131" s="224" t="s">
        <v>82</v>
      </c>
      <c r="AY131" s="18" t="s">
        <v>138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80</v>
      </c>
      <c r="BK131" s="225">
        <f>ROUND(I131*H131,2)</f>
        <v>0</v>
      </c>
      <c r="BL131" s="18" t="s">
        <v>145</v>
      </c>
      <c r="BM131" s="224" t="s">
        <v>566</v>
      </c>
    </row>
    <row r="132" s="2" customFormat="1">
      <c r="A132" s="39"/>
      <c r="B132" s="40"/>
      <c r="C132" s="41"/>
      <c r="D132" s="226" t="s">
        <v>147</v>
      </c>
      <c r="E132" s="41"/>
      <c r="F132" s="227" t="s">
        <v>216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147</v>
      </c>
      <c r="AU132" s="18" t="s">
        <v>82</v>
      </c>
    </row>
    <row r="133" s="13" customFormat="1">
      <c r="A133" s="13"/>
      <c r="B133" s="234"/>
      <c r="C133" s="235"/>
      <c r="D133" s="226" t="s">
        <v>153</v>
      </c>
      <c r="E133" s="236" t="s">
        <v>19</v>
      </c>
      <c r="F133" s="237" t="s">
        <v>217</v>
      </c>
      <c r="G133" s="235"/>
      <c r="H133" s="236" t="s">
        <v>19</v>
      </c>
      <c r="I133" s="238"/>
      <c r="J133" s="235"/>
      <c r="K133" s="235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153</v>
      </c>
      <c r="AU133" s="243" t="s">
        <v>82</v>
      </c>
      <c r="AV133" s="13" t="s">
        <v>80</v>
      </c>
      <c r="AW133" s="13" t="s">
        <v>33</v>
      </c>
      <c r="AX133" s="13" t="s">
        <v>72</v>
      </c>
      <c r="AY133" s="243" t="s">
        <v>138</v>
      </c>
    </row>
    <row r="134" s="14" customFormat="1">
      <c r="A134" s="14"/>
      <c r="B134" s="244"/>
      <c r="C134" s="245"/>
      <c r="D134" s="226" t="s">
        <v>153</v>
      </c>
      <c r="E134" s="246" t="s">
        <v>19</v>
      </c>
      <c r="F134" s="247" t="s">
        <v>567</v>
      </c>
      <c r="G134" s="245"/>
      <c r="H134" s="248">
        <v>3.2999999999999998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153</v>
      </c>
      <c r="AU134" s="254" t="s">
        <v>82</v>
      </c>
      <c r="AV134" s="14" t="s">
        <v>82</v>
      </c>
      <c r="AW134" s="14" t="s">
        <v>33</v>
      </c>
      <c r="AX134" s="14" t="s">
        <v>72</v>
      </c>
      <c r="AY134" s="254" t="s">
        <v>138</v>
      </c>
    </row>
    <row r="135" s="2" customFormat="1" ht="24.15" customHeight="1">
      <c r="A135" s="39"/>
      <c r="B135" s="40"/>
      <c r="C135" s="213" t="s">
        <v>212</v>
      </c>
      <c r="D135" s="213" t="s">
        <v>140</v>
      </c>
      <c r="E135" s="214" t="s">
        <v>220</v>
      </c>
      <c r="F135" s="215" t="s">
        <v>221</v>
      </c>
      <c r="G135" s="216" t="s">
        <v>207</v>
      </c>
      <c r="H135" s="217">
        <v>33.799999999999997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145</v>
      </c>
      <c r="AT135" s="224" t="s">
        <v>140</v>
      </c>
      <c r="AU135" s="224" t="s">
        <v>82</v>
      </c>
      <c r="AY135" s="18" t="s">
        <v>138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80</v>
      </c>
      <c r="BK135" s="225">
        <f>ROUND(I135*H135,2)</f>
        <v>0</v>
      </c>
      <c r="BL135" s="18" t="s">
        <v>145</v>
      </c>
      <c r="BM135" s="224" t="s">
        <v>568</v>
      </c>
    </row>
    <row r="136" s="2" customFormat="1">
      <c r="A136" s="39"/>
      <c r="B136" s="40"/>
      <c r="C136" s="41"/>
      <c r="D136" s="226" t="s">
        <v>147</v>
      </c>
      <c r="E136" s="41"/>
      <c r="F136" s="227" t="s">
        <v>223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147</v>
      </c>
      <c r="AU136" s="18" t="s">
        <v>82</v>
      </c>
    </row>
    <row r="137" s="13" customFormat="1">
      <c r="A137" s="13"/>
      <c r="B137" s="234"/>
      <c r="C137" s="235"/>
      <c r="D137" s="226" t="s">
        <v>153</v>
      </c>
      <c r="E137" s="236" t="s">
        <v>19</v>
      </c>
      <c r="F137" s="237" t="s">
        <v>154</v>
      </c>
      <c r="G137" s="235"/>
      <c r="H137" s="236" t="s">
        <v>19</v>
      </c>
      <c r="I137" s="238"/>
      <c r="J137" s="235"/>
      <c r="K137" s="235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153</v>
      </c>
      <c r="AU137" s="243" t="s">
        <v>82</v>
      </c>
      <c r="AV137" s="13" t="s">
        <v>80</v>
      </c>
      <c r="AW137" s="13" t="s">
        <v>33</v>
      </c>
      <c r="AX137" s="13" t="s">
        <v>72</v>
      </c>
      <c r="AY137" s="243" t="s">
        <v>138</v>
      </c>
    </row>
    <row r="138" s="14" customFormat="1">
      <c r="A138" s="14"/>
      <c r="B138" s="244"/>
      <c r="C138" s="245"/>
      <c r="D138" s="226" t="s">
        <v>153</v>
      </c>
      <c r="E138" s="246" t="s">
        <v>19</v>
      </c>
      <c r="F138" s="247" t="s">
        <v>569</v>
      </c>
      <c r="G138" s="245"/>
      <c r="H138" s="248">
        <v>11.25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153</v>
      </c>
      <c r="AU138" s="254" t="s">
        <v>82</v>
      </c>
      <c r="AV138" s="14" t="s">
        <v>82</v>
      </c>
      <c r="AW138" s="14" t="s">
        <v>33</v>
      </c>
      <c r="AX138" s="14" t="s">
        <v>72</v>
      </c>
      <c r="AY138" s="254" t="s">
        <v>138</v>
      </c>
    </row>
    <row r="139" s="14" customFormat="1">
      <c r="A139" s="14"/>
      <c r="B139" s="244"/>
      <c r="C139" s="245"/>
      <c r="D139" s="226" t="s">
        <v>153</v>
      </c>
      <c r="E139" s="246" t="s">
        <v>19</v>
      </c>
      <c r="F139" s="247" t="s">
        <v>565</v>
      </c>
      <c r="G139" s="245"/>
      <c r="H139" s="248">
        <v>22.550000000000001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153</v>
      </c>
      <c r="AU139" s="254" t="s">
        <v>82</v>
      </c>
      <c r="AV139" s="14" t="s">
        <v>82</v>
      </c>
      <c r="AW139" s="14" t="s">
        <v>33</v>
      </c>
      <c r="AX139" s="14" t="s">
        <v>72</v>
      </c>
      <c r="AY139" s="254" t="s">
        <v>138</v>
      </c>
    </row>
    <row r="140" s="2" customFormat="1" ht="16.5" customHeight="1">
      <c r="A140" s="39"/>
      <c r="B140" s="40"/>
      <c r="C140" s="213" t="s">
        <v>219</v>
      </c>
      <c r="D140" s="213" t="s">
        <v>140</v>
      </c>
      <c r="E140" s="214" t="s">
        <v>226</v>
      </c>
      <c r="F140" s="215" t="s">
        <v>227</v>
      </c>
      <c r="G140" s="216" t="s">
        <v>228</v>
      </c>
      <c r="H140" s="217">
        <v>60.840000000000003</v>
      </c>
      <c r="I140" s="218"/>
      <c r="J140" s="219">
        <f>ROUND(I140*H140,2)</f>
        <v>0</v>
      </c>
      <c r="K140" s="215" t="s">
        <v>144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145</v>
      </c>
      <c r="AT140" s="224" t="s">
        <v>140</v>
      </c>
      <c r="AU140" s="224" t="s">
        <v>82</v>
      </c>
      <c r="AY140" s="18" t="s">
        <v>138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145</v>
      </c>
      <c r="BM140" s="224" t="s">
        <v>229</v>
      </c>
    </row>
    <row r="141" s="2" customFormat="1">
      <c r="A141" s="39"/>
      <c r="B141" s="40"/>
      <c r="C141" s="41"/>
      <c r="D141" s="226" t="s">
        <v>147</v>
      </c>
      <c r="E141" s="41"/>
      <c r="F141" s="227" t="s">
        <v>230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147</v>
      </c>
      <c r="AU141" s="18" t="s">
        <v>82</v>
      </c>
    </row>
    <row r="142" s="2" customFormat="1">
      <c r="A142" s="39"/>
      <c r="B142" s="40"/>
      <c r="C142" s="41"/>
      <c r="D142" s="231" t="s">
        <v>149</v>
      </c>
      <c r="E142" s="41"/>
      <c r="F142" s="232" t="s">
        <v>231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149</v>
      </c>
      <c r="AU142" s="18" t="s">
        <v>82</v>
      </c>
    </row>
    <row r="143" s="13" customFormat="1">
      <c r="A143" s="13"/>
      <c r="B143" s="234"/>
      <c r="C143" s="235"/>
      <c r="D143" s="226" t="s">
        <v>153</v>
      </c>
      <c r="E143" s="236" t="s">
        <v>19</v>
      </c>
      <c r="F143" s="237" t="s">
        <v>154</v>
      </c>
      <c r="G143" s="235"/>
      <c r="H143" s="236" t="s">
        <v>19</v>
      </c>
      <c r="I143" s="238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153</v>
      </c>
      <c r="AU143" s="243" t="s">
        <v>82</v>
      </c>
      <c r="AV143" s="13" t="s">
        <v>80</v>
      </c>
      <c r="AW143" s="13" t="s">
        <v>33</v>
      </c>
      <c r="AX143" s="13" t="s">
        <v>72</v>
      </c>
      <c r="AY143" s="243" t="s">
        <v>138</v>
      </c>
    </row>
    <row r="144" s="14" customFormat="1">
      <c r="A144" s="14"/>
      <c r="B144" s="244"/>
      <c r="C144" s="245"/>
      <c r="D144" s="226" t="s">
        <v>153</v>
      </c>
      <c r="E144" s="246" t="s">
        <v>19</v>
      </c>
      <c r="F144" s="247" t="s">
        <v>569</v>
      </c>
      <c r="G144" s="245"/>
      <c r="H144" s="248">
        <v>11.25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153</v>
      </c>
      <c r="AU144" s="254" t="s">
        <v>82</v>
      </c>
      <c r="AV144" s="14" t="s">
        <v>82</v>
      </c>
      <c r="AW144" s="14" t="s">
        <v>33</v>
      </c>
      <c r="AX144" s="14" t="s">
        <v>72</v>
      </c>
      <c r="AY144" s="254" t="s">
        <v>138</v>
      </c>
    </row>
    <row r="145" s="14" customFormat="1">
      <c r="A145" s="14"/>
      <c r="B145" s="244"/>
      <c r="C145" s="245"/>
      <c r="D145" s="226" t="s">
        <v>153</v>
      </c>
      <c r="E145" s="246" t="s">
        <v>19</v>
      </c>
      <c r="F145" s="247" t="s">
        <v>565</v>
      </c>
      <c r="G145" s="245"/>
      <c r="H145" s="248">
        <v>22.550000000000001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153</v>
      </c>
      <c r="AU145" s="254" t="s">
        <v>82</v>
      </c>
      <c r="AV145" s="14" t="s">
        <v>82</v>
      </c>
      <c r="AW145" s="14" t="s">
        <v>33</v>
      </c>
      <c r="AX145" s="14" t="s">
        <v>72</v>
      </c>
      <c r="AY145" s="254" t="s">
        <v>138</v>
      </c>
    </row>
    <row r="146" s="14" customFormat="1">
      <c r="A146" s="14"/>
      <c r="B146" s="244"/>
      <c r="C146" s="245"/>
      <c r="D146" s="226" t="s">
        <v>153</v>
      </c>
      <c r="E146" s="245"/>
      <c r="F146" s="247" t="s">
        <v>570</v>
      </c>
      <c r="G146" s="245"/>
      <c r="H146" s="248">
        <v>60.840000000000003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153</v>
      </c>
      <c r="AU146" s="254" t="s">
        <v>82</v>
      </c>
      <c r="AV146" s="14" t="s">
        <v>82</v>
      </c>
      <c r="AW146" s="14" t="s">
        <v>4</v>
      </c>
      <c r="AX146" s="14" t="s">
        <v>80</v>
      </c>
      <c r="AY146" s="254" t="s">
        <v>138</v>
      </c>
    </row>
    <row r="147" s="2" customFormat="1" ht="16.5" customHeight="1">
      <c r="A147" s="39"/>
      <c r="B147" s="40"/>
      <c r="C147" s="213" t="s">
        <v>225</v>
      </c>
      <c r="D147" s="213" t="s">
        <v>140</v>
      </c>
      <c r="E147" s="214" t="s">
        <v>234</v>
      </c>
      <c r="F147" s="215" t="s">
        <v>235</v>
      </c>
      <c r="G147" s="216" t="s">
        <v>143</v>
      </c>
      <c r="H147" s="217">
        <v>171.59999999999999</v>
      </c>
      <c r="I147" s="218"/>
      <c r="J147" s="219">
        <f>ROUND(I147*H147,2)</f>
        <v>0</v>
      </c>
      <c r="K147" s="215" t="s">
        <v>144</v>
      </c>
      <c r="L147" s="45"/>
      <c r="M147" s="220" t="s">
        <v>19</v>
      </c>
      <c r="N147" s="221" t="s">
        <v>43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145</v>
      </c>
      <c r="AT147" s="224" t="s">
        <v>140</v>
      </c>
      <c r="AU147" s="224" t="s">
        <v>82</v>
      </c>
      <c r="AY147" s="18" t="s">
        <v>138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80</v>
      </c>
      <c r="BK147" s="225">
        <f>ROUND(I147*H147,2)</f>
        <v>0</v>
      </c>
      <c r="BL147" s="18" t="s">
        <v>145</v>
      </c>
      <c r="BM147" s="224" t="s">
        <v>236</v>
      </c>
    </row>
    <row r="148" s="2" customFormat="1">
      <c r="A148" s="39"/>
      <c r="B148" s="40"/>
      <c r="C148" s="41"/>
      <c r="D148" s="226" t="s">
        <v>147</v>
      </c>
      <c r="E148" s="41"/>
      <c r="F148" s="227" t="s">
        <v>237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147</v>
      </c>
      <c r="AU148" s="18" t="s">
        <v>82</v>
      </c>
    </row>
    <row r="149" s="2" customFormat="1">
      <c r="A149" s="39"/>
      <c r="B149" s="40"/>
      <c r="C149" s="41"/>
      <c r="D149" s="231" t="s">
        <v>149</v>
      </c>
      <c r="E149" s="41"/>
      <c r="F149" s="232" t="s">
        <v>238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149</v>
      </c>
      <c r="AU149" s="18" t="s">
        <v>82</v>
      </c>
    </row>
    <row r="150" s="13" customFormat="1">
      <c r="A150" s="13"/>
      <c r="B150" s="234"/>
      <c r="C150" s="235"/>
      <c r="D150" s="226" t="s">
        <v>153</v>
      </c>
      <c r="E150" s="236" t="s">
        <v>19</v>
      </c>
      <c r="F150" s="237" t="s">
        <v>154</v>
      </c>
      <c r="G150" s="235"/>
      <c r="H150" s="236" t="s">
        <v>19</v>
      </c>
      <c r="I150" s="238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153</v>
      </c>
      <c r="AU150" s="243" t="s">
        <v>82</v>
      </c>
      <c r="AV150" s="13" t="s">
        <v>80</v>
      </c>
      <c r="AW150" s="13" t="s">
        <v>33</v>
      </c>
      <c r="AX150" s="13" t="s">
        <v>72</v>
      </c>
      <c r="AY150" s="243" t="s">
        <v>138</v>
      </c>
    </row>
    <row r="151" s="14" customFormat="1">
      <c r="A151" s="14"/>
      <c r="B151" s="244"/>
      <c r="C151" s="245"/>
      <c r="D151" s="226" t="s">
        <v>153</v>
      </c>
      <c r="E151" s="246" t="s">
        <v>19</v>
      </c>
      <c r="F151" s="247" t="s">
        <v>571</v>
      </c>
      <c r="G151" s="245"/>
      <c r="H151" s="248">
        <v>171.59999999999999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153</v>
      </c>
      <c r="AU151" s="254" t="s">
        <v>82</v>
      </c>
      <c r="AV151" s="14" t="s">
        <v>82</v>
      </c>
      <c r="AW151" s="14" t="s">
        <v>33</v>
      </c>
      <c r="AX151" s="14" t="s">
        <v>72</v>
      </c>
      <c r="AY151" s="254" t="s">
        <v>138</v>
      </c>
    </row>
    <row r="152" s="12" customFormat="1" ht="22.8" customHeight="1">
      <c r="A152" s="12"/>
      <c r="B152" s="197"/>
      <c r="C152" s="198"/>
      <c r="D152" s="199" t="s">
        <v>71</v>
      </c>
      <c r="E152" s="211" t="s">
        <v>175</v>
      </c>
      <c r="F152" s="211" t="s">
        <v>240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SUM(P153:P228)</f>
        <v>0</v>
      </c>
      <c r="Q152" s="205"/>
      <c r="R152" s="206">
        <f>SUM(R153:R228)</f>
        <v>37.416550000000001</v>
      </c>
      <c r="S152" s="205"/>
      <c r="T152" s="207">
        <f>SUM(T153:T228)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8" t="s">
        <v>80</v>
      </c>
      <c r="AT152" s="209" t="s">
        <v>71</v>
      </c>
      <c r="AU152" s="209" t="s">
        <v>80</v>
      </c>
      <c r="AY152" s="208" t="s">
        <v>138</v>
      </c>
      <c r="BK152" s="210">
        <f>SUM(BK153:BK228)</f>
        <v>0</v>
      </c>
    </row>
    <row r="153" s="2" customFormat="1" ht="16.5" customHeight="1">
      <c r="A153" s="39"/>
      <c r="B153" s="40"/>
      <c r="C153" s="213" t="s">
        <v>233</v>
      </c>
      <c r="D153" s="213" t="s">
        <v>140</v>
      </c>
      <c r="E153" s="214" t="s">
        <v>242</v>
      </c>
      <c r="F153" s="215" t="s">
        <v>243</v>
      </c>
      <c r="G153" s="216" t="s">
        <v>143</v>
      </c>
      <c r="H153" s="217">
        <v>121</v>
      </c>
      <c r="I153" s="218"/>
      <c r="J153" s="219">
        <f>ROUND(I153*H153,2)</f>
        <v>0</v>
      </c>
      <c r="K153" s="215" t="s">
        <v>144</v>
      </c>
      <c r="L153" s="45"/>
      <c r="M153" s="220" t="s">
        <v>19</v>
      </c>
      <c r="N153" s="221" t="s">
        <v>43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145</v>
      </c>
      <c r="AT153" s="224" t="s">
        <v>140</v>
      </c>
      <c r="AU153" s="224" t="s">
        <v>82</v>
      </c>
      <c r="AY153" s="18" t="s">
        <v>138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80</v>
      </c>
      <c r="BK153" s="225">
        <f>ROUND(I153*H153,2)</f>
        <v>0</v>
      </c>
      <c r="BL153" s="18" t="s">
        <v>145</v>
      </c>
      <c r="BM153" s="224" t="s">
        <v>244</v>
      </c>
    </row>
    <row r="154" s="2" customFormat="1">
      <c r="A154" s="39"/>
      <c r="B154" s="40"/>
      <c r="C154" s="41"/>
      <c r="D154" s="226" t="s">
        <v>147</v>
      </c>
      <c r="E154" s="41"/>
      <c r="F154" s="227" t="s">
        <v>245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147</v>
      </c>
      <c r="AU154" s="18" t="s">
        <v>82</v>
      </c>
    </row>
    <row r="155" s="2" customFormat="1">
      <c r="A155" s="39"/>
      <c r="B155" s="40"/>
      <c r="C155" s="41"/>
      <c r="D155" s="231" t="s">
        <v>149</v>
      </c>
      <c r="E155" s="41"/>
      <c r="F155" s="232" t="s">
        <v>246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149</v>
      </c>
      <c r="AU155" s="18" t="s">
        <v>82</v>
      </c>
    </row>
    <row r="156" s="13" customFormat="1">
      <c r="A156" s="13"/>
      <c r="B156" s="234"/>
      <c r="C156" s="235"/>
      <c r="D156" s="226" t="s">
        <v>153</v>
      </c>
      <c r="E156" s="236" t="s">
        <v>19</v>
      </c>
      <c r="F156" s="237" t="s">
        <v>247</v>
      </c>
      <c r="G156" s="235"/>
      <c r="H156" s="236" t="s">
        <v>19</v>
      </c>
      <c r="I156" s="238"/>
      <c r="J156" s="235"/>
      <c r="K156" s="235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153</v>
      </c>
      <c r="AU156" s="243" t="s">
        <v>82</v>
      </c>
      <c r="AV156" s="13" t="s">
        <v>80</v>
      </c>
      <c r="AW156" s="13" t="s">
        <v>33</v>
      </c>
      <c r="AX156" s="13" t="s">
        <v>72</v>
      </c>
      <c r="AY156" s="243" t="s">
        <v>138</v>
      </c>
    </row>
    <row r="157" s="14" customFormat="1">
      <c r="A157" s="14"/>
      <c r="B157" s="244"/>
      <c r="C157" s="245"/>
      <c r="D157" s="226" t="s">
        <v>153</v>
      </c>
      <c r="E157" s="246" t="s">
        <v>19</v>
      </c>
      <c r="F157" s="247" t="s">
        <v>572</v>
      </c>
      <c r="G157" s="245"/>
      <c r="H157" s="248">
        <v>121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153</v>
      </c>
      <c r="AU157" s="254" t="s">
        <v>82</v>
      </c>
      <c r="AV157" s="14" t="s">
        <v>82</v>
      </c>
      <c r="AW157" s="14" t="s">
        <v>33</v>
      </c>
      <c r="AX157" s="14" t="s">
        <v>72</v>
      </c>
      <c r="AY157" s="254" t="s">
        <v>138</v>
      </c>
    </row>
    <row r="158" s="2" customFormat="1" ht="16.5" customHeight="1">
      <c r="A158" s="39"/>
      <c r="B158" s="40"/>
      <c r="C158" s="213" t="s">
        <v>241</v>
      </c>
      <c r="D158" s="213" t="s">
        <v>140</v>
      </c>
      <c r="E158" s="214" t="s">
        <v>249</v>
      </c>
      <c r="F158" s="215" t="s">
        <v>250</v>
      </c>
      <c r="G158" s="216" t="s">
        <v>143</v>
      </c>
      <c r="H158" s="217">
        <v>50.600000000000001</v>
      </c>
      <c r="I158" s="218"/>
      <c r="J158" s="219">
        <f>ROUND(I158*H158,2)</f>
        <v>0</v>
      </c>
      <c r="K158" s="215" t="s">
        <v>144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145</v>
      </c>
      <c r="AT158" s="224" t="s">
        <v>140</v>
      </c>
      <c r="AU158" s="224" t="s">
        <v>82</v>
      </c>
      <c r="AY158" s="18" t="s">
        <v>138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80</v>
      </c>
      <c r="BK158" s="225">
        <f>ROUND(I158*H158,2)</f>
        <v>0</v>
      </c>
      <c r="BL158" s="18" t="s">
        <v>145</v>
      </c>
      <c r="BM158" s="224" t="s">
        <v>251</v>
      </c>
    </row>
    <row r="159" s="2" customFormat="1">
      <c r="A159" s="39"/>
      <c r="B159" s="40"/>
      <c r="C159" s="41"/>
      <c r="D159" s="226" t="s">
        <v>147</v>
      </c>
      <c r="E159" s="41"/>
      <c r="F159" s="227" t="s">
        <v>252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147</v>
      </c>
      <c r="AU159" s="18" t="s">
        <v>82</v>
      </c>
    </row>
    <row r="160" s="2" customFormat="1">
      <c r="A160" s="39"/>
      <c r="B160" s="40"/>
      <c r="C160" s="41"/>
      <c r="D160" s="231" t="s">
        <v>149</v>
      </c>
      <c r="E160" s="41"/>
      <c r="F160" s="232" t="s">
        <v>253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149</v>
      </c>
      <c r="AU160" s="18" t="s">
        <v>82</v>
      </c>
    </row>
    <row r="161" s="13" customFormat="1">
      <c r="A161" s="13"/>
      <c r="B161" s="234"/>
      <c r="C161" s="235"/>
      <c r="D161" s="226" t="s">
        <v>153</v>
      </c>
      <c r="E161" s="236" t="s">
        <v>19</v>
      </c>
      <c r="F161" s="237" t="s">
        <v>254</v>
      </c>
      <c r="G161" s="235"/>
      <c r="H161" s="236" t="s">
        <v>19</v>
      </c>
      <c r="I161" s="238"/>
      <c r="J161" s="235"/>
      <c r="K161" s="235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153</v>
      </c>
      <c r="AU161" s="243" t="s">
        <v>82</v>
      </c>
      <c r="AV161" s="13" t="s">
        <v>80</v>
      </c>
      <c r="AW161" s="13" t="s">
        <v>33</v>
      </c>
      <c r="AX161" s="13" t="s">
        <v>72</v>
      </c>
      <c r="AY161" s="243" t="s">
        <v>138</v>
      </c>
    </row>
    <row r="162" s="14" customFormat="1">
      <c r="A162" s="14"/>
      <c r="B162" s="244"/>
      <c r="C162" s="245"/>
      <c r="D162" s="226" t="s">
        <v>153</v>
      </c>
      <c r="E162" s="246" t="s">
        <v>19</v>
      </c>
      <c r="F162" s="247" t="s">
        <v>573</v>
      </c>
      <c r="G162" s="245"/>
      <c r="H162" s="248">
        <v>50.600000000000001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153</v>
      </c>
      <c r="AU162" s="254" t="s">
        <v>82</v>
      </c>
      <c r="AV162" s="14" t="s">
        <v>82</v>
      </c>
      <c r="AW162" s="14" t="s">
        <v>33</v>
      </c>
      <c r="AX162" s="14" t="s">
        <v>72</v>
      </c>
      <c r="AY162" s="254" t="s">
        <v>138</v>
      </c>
    </row>
    <row r="163" s="2" customFormat="1" ht="16.5" customHeight="1">
      <c r="A163" s="39"/>
      <c r="B163" s="40"/>
      <c r="C163" s="213" t="s">
        <v>8</v>
      </c>
      <c r="D163" s="213" t="s">
        <v>140</v>
      </c>
      <c r="E163" s="214" t="s">
        <v>257</v>
      </c>
      <c r="F163" s="215" t="s">
        <v>258</v>
      </c>
      <c r="G163" s="216" t="s">
        <v>143</v>
      </c>
      <c r="H163" s="217">
        <v>5.46</v>
      </c>
      <c r="I163" s="218"/>
      <c r="J163" s="219">
        <f>ROUND(I163*H163,2)</f>
        <v>0</v>
      </c>
      <c r="K163" s="215" t="s">
        <v>144</v>
      </c>
      <c r="L163" s="45"/>
      <c r="M163" s="220" t="s">
        <v>19</v>
      </c>
      <c r="N163" s="221" t="s">
        <v>43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145</v>
      </c>
      <c r="AT163" s="224" t="s">
        <v>140</v>
      </c>
      <c r="AU163" s="224" t="s">
        <v>82</v>
      </c>
      <c r="AY163" s="18" t="s">
        <v>138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80</v>
      </c>
      <c r="BK163" s="225">
        <f>ROUND(I163*H163,2)</f>
        <v>0</v>
      </c>
      <c r="BL163" s="18" t="s">
        <v>145</v>
      </c>
      <c r="BM163" s="224" t="s">
        <v>574</v>
      </c>
    </row>
    <row r="164" s="2" customFormat="1">
      <c r="A164" s="39"/>
      <c r="B164" s="40"/>
      <c r="C164" s="41"/>
      <c r="D164" s="226" t="s">
        <v>147</v>
      </c>
      <c r="E164" s="41"/>
      <c r="F164" s="227" t="s">
        <v>260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147</v>
      </c>
      <c r="AU164" s="18" t="s">
        <v>82</v>
      </c>
    </row>
    <row r="165" s="2" customFormat="1">
      <c r="A165" s="39"/>
      <c r="B165" s="40"/>
      <c r="C165" s="41"/>
      <c r="D165" s="231" t="s">
        <v>149</v>
      </c>
      <c r="E165" s="41"/>
      <c r="F165" s="232" t="s">
        <v>261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82</v>
      </c>
    </row>
    <row r="166" s="13" customFormat="1">
      <c r="A166" s="13"/>
      <c r="B166" s="234"/>
      <c r="C166" s="235"/>
      <c r="D166" s="226" t="s">
        <v>153</v>
      </c>
      <c r="E166" s="236" t="s">
        <v>19</v>
      </c>
      <c r="F166" s="237" t="s">
        <v>575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153</v>
      </c>
      <c r="AU166" s="243" t="s">
        <v>82</v>
      </c>
      <c r="AV166" s="13" t="s">
        <v>80</v>
      </c>
      <c r="AW166" s="13" t="s">
        <v>33</v>
      </c>
      <c r="AX166" s="13" t="s">
        <v>72</v>
      </c>
      <c r="AY166" s="243" t="s">
        <v>138</v>
      </c>
    </row>
    <row r="167" s="14" customFormat="1">
      <c r="A167" s="14"/>
      <c r="B167" s="244"/>
      <c r="C167" s="245"/>
      <c r="D167" s="226" t="s">
        <v>153</v>
      </c>
      <c r="E167" s="246" t="s">
        <v>19</v>
      </c>
      <c r="F167" s="247" t="s">
        <v>576</v>
      </c>
      <c r="G167" s="245"/>
      <c r="H167" s="248">
        <v>5.46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153</v>
      </c>
      <c r="AU167" s="254" t="s">
        <v>82</v>
      </c>
      <c r="AV167" s="14" t="s">
        <v>82</v>
      </c>
      <c r="AW167" s="14" t="s">
        <v>33</v>
      </c>
      <c r="AX167" s="14" t="s">
        <v>72</v>
      </c>
      <c r="AY167" s="254" t="s">
        <v>138</v>
      </c>
    </row>
    <row r="168" s="2" customFormat="1" ht="16.5" customHeight="1">
      <c r="A168" s="39"/>
      <c r="B168" s="40"/>
      <c r="C168" s="213" t="s">
        <v>256</v>
      </c>
      <c r="D168" s="213" t="s">
        <v>140</v>
      </c>
      <c r="E168" s="214" t="s">
        <v>577</v>
      </c>
      <c r="F168" s="215" t="s">
        <v>578</v>
      </c>
      <c r="G168" s="216" t="s">
        <v>143</v>
      </c>
      <c r="H168" s="217">
        <v>5.46</v>
      </c>
      <c r="I168" s="218"/>
      <c r="J168" s="219">
        <f>ROUND(I168*H168,2)</f>
        <v>0</v>
      </c>
      <c r="K168" s="215" t="s">
        <v>144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145</v>
      </c>
      <c r="AT168" s="224" t="s">
        <v>140</v>
      </c>
      <c r="AU168" s="224" t="s">
        <v>82</v>
      </c>
      <c r="AY168" s="18" t="s">
        <v>138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80</v>
      </c>
      <c r="BK168" s="225">
        <f>ROUND(I168*H168,2)</f>
        <v>0</v>
      </c>
      <c r="BL168" s="18" t="s">
        <v>145</v>
      </c>
      <c r="BM168" s="224" t="s">
        <v>579</v>
      </c>
    </row>
    <row r="169" s="2" customFormat="1">
      <c r="A169" s="39"/>
      <c r="B169" s="40"/>
      <c r="C169" s="41"/>
      <c r="D169" s="226" t="s">
        <v>147</v>
      </c>
      <c r="E169" s="41"/>
      <c r="F169" s="227" t="s">
        <v>580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147</v>
      </c>
      <c r="AU169" s="18" t="s">
        <v>82</v>
      </c>
    </row>
    <row r="170" s="2" customFormat="1">
      <c r="A170" s="39"/>
      <c r="B170" s="40"/>
      <c r="C170" s="41"/>
      <c r="D170" s="231" t="s">
        <v>149</v>
      </c>
      <c r="E170" s="41"/>
      <c r="F170" s="232" t="s">
        <v>581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149</v>
      </c>
      <c r="AU170" s="18" t="s">
        <v>82</v>
      </c>
    </row>
    <row r="171" s="13" customFormat="1">
      <c r="A171" s="13"/>
      <c r="B171" s="234"/>
      <c r="C171" s="235"/>
      <c r="D171" s="226" t="s">
        <v>153</v>
      </c>
      <c r="E171" s="236" t="s">
        <v>19</v>
      </c>
      <c r="F171" s="237" t="s">
        <v>575</v>
      </c>
      <c r="G171" s="235"/>
      <c r="H171" s="236" t="s">
        <v>19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153</v>
      </c>
      <c r="AU171" s="243" t="s">
        <v>82</v>
      </c>
      <c r="AV171" s="13" t="s">
        <v>80</v>
      </c>
      <c r="AW171" s="13" t="s">
        <v>33</v>
      </c>
      <c r="AX171" s="13" t="s">
        <v>72</v>
      </c>
      <c r="AY171" s="243" t="s">
        <v>138</v>
      </c>
    </row>
    <row r="172" s="14" customFormat="1">
      <c r="A172" s="14"/>
      <c r="B172" s="244"/>
      <c r="C172" s="245"/>
      <c r="D172" s="226" t="s">
        <v>153</v>
      </c>
      <c r="E172" s="246" t="s">
        <v>19</v>
      </c>
      <c r="F172" s="247" t="s">
        <v>582</v>
      </c>
      <c r="G172" s="245"/>
      <c r="H172" s="248">
        <v>5.46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153</v>
      </c>
      <c r="AU172" s="254" t="s">
        <v>82</v>
      </c>
      <c r="AV172" s="14" t="s">
        <v>82</v>
      </c>
      <c r="AW172" s="14" t="s">
        <v>33</v>
      </c>
      <c r="AX172" s="14" t="s">
        <v>72</v>
      </c>
      <c r="AY172" s="254" t="s">
        <v>138</v>
      </c>
    </row>
    <row r="173" s="2" customFormat="1" ht="16.5" customHeight="1">
      <c r="A173" s="39"/>
      <c r="B173" s="40"/>
      <c r="C173" s="213" t="s">
        <v>264</v>
      </c>
      <c r="D173" s="213" t="s">
        <v>140</v>
      </c>
      <c r="E173" s="214" t="s">
        <v>583</v>
      </c>
      <c r="F173" s="215" t="s">
        <v>584</v>
      </c>
      <c r="G173" s="216" t="s">
        <v>143</v>
      </c>
      <c r="H173" s="217">
        <v>9.0999999999999996</v>
      </c>
      <c r="I173" s="218"/>
      <c r="J173" s="219">
        <f>ROUND(I173*H173,2)</f>
        <v>0</v>
      </c>
      <c r="K173" s="215" t="s">
        <v>144</v>
      </c>
      <c r="L173" s="45"/>
      <c r="M173" s="220" t="s">
        <v>19</v>
      </c>
      <c r="N173" s="221" t="s">
        <v>43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145</v>
      </c>
      <c r="AT173" s="224" t="s">
        <v>140</v>
      </c>
      <c r="AU173" s="224" t="s">
        <v>82</v>
      </c>
      <c r="AY173" s="18" t="s">
        <v>138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80</v>
      </c>
      <c r="BK173" s="225">
        <f>ROUND(I173*H173,2)</f>
        <v>0</v>
      </c>
      <c r="BL173" s="18" t="s">
        <v>145</v>
      </c>
      <c r="BM173" s="224" t="s">
        <v>585</v>
      </c>
    </row>
    <row r="174" s="2" customFormat="1">
      <c r="A174" s="39"/>
      <c r="B174" s="40"/>
      <c r="C174" s="41"/>
      <c r="D174" s="226" t="s">
        <v>147</v>
      </c>
      <c r="E174" s="41"/>
      <c r="F174" s="227" t="s">
        <v>586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147</v>
      </c>
      <c r="AU174" s="18" t="s">
        <v>82</v>
      </c>
    </row>
    <row r="175" s="2" customFormat="1">
      <c r="A175" s="39"/>
      <c r="B175" s="40"/>
      <c r="C175" s="41"/>
      <c r="D175" s="231" t="s">
        <v>149</v>
      </c>
      <c r="E175" s="41"/>
      <c r="F175" s="232" t="s">
        <v>587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149</v>
      </c>
      <c r="AU175" s="18" t="s">
        <v>82</v>
      </c>
    </row>
    <row r="176" s="13" customFormat="1">
      <c r="A176" s="13"/>
      <c r="B176" s="234"/>
      <c r="C176" s="235"/>
      <c r="D176" s="226" t="s">
        <v>153</v>
      </c>
      <c r="E176" s="236" t="s">
        <v>19</v>
      </c>
      <c r="F176" s="237" t="s">
        <v>575</v>
      </c>
      <c r="G176" s="235"/>
      <c r="H176" s="236" t="s">
        <v>19</v>
      </c>
      <c r="I176" s="238"/>
      <c r="J176" s="235"/>
      <c r="K176" s="235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153</v>
      </c>
      <c r="AU176" s="243" t="s">
        <v>82</v>
      </c>
      <c r="AV176" s="13" t="s">
        <v>80</v>
      </c>
      <c r="AW176" s="13" t="s">
        <v>33</v>
      </c>
      <c r="AX176" s="13" t="s">
        <v>72</v>
      </c>
      <c r="AY176" s="243" t="s">
        <v>138</v>
      </c>
    </row>
    <row r="177" s="14" customFormat="1">
      <c r="A177" s="14"/>
      <c r="B177" s="244"/>
      <c r="C177" s="245"/>
      <c r="D177" s="226" t="s">
        <v>153</v>
      </c>
      <c r="E177" s="246" t="s">
        <v>19</v>
      </c>
      <c r="F177" s="247" t="s">
        <v>588</v>
      </c>
      <c r="G177" s="245"/>
      <c r="H177" s="248">
        <v>9.0999999999999996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153</v>
      </c>
      <c r="AU177" s="254" t="s">
        <v>82</v>
      </c>
      <c r="AV177" s="14" t="s">
        <v>82</v>
      </c>
      <c r="AW177" s="14" t="s">
        <v>33</v>
      </c>
      <c r="AX177" s="14" t="s">
        <v>72</v>
      </c>
      <c r="AY177" s="254" t="s">
        <v>138</v>
      </c>
    </row>
    <row r="178" s="2" customFormat="1" ht="21.75" customHeight="1">
      <c r="A178" s="39"/>
      <c r="B178" s="40"/>
      <c r="C178" s="213" t="s">
        <v>271</v>
      </c>
      <c r="D178" s="213" t="s">
        <v>140</v>
      </c>
      <c r="E178" s="214" t="s">
        <v>589</v>
      </c>
      <c r="F178" s="215" t="s">
        <v>590</v>
      </c>
      <c r="G178" s="216" t="s">
        <v>143</v>
      </c>
      <c r="H178" s="217">
        <v>9.0999999999999996</v>
      </c>
      <c r="I178" s="218"/>
      <c r="J178" s="219">
        <f>ROUND(I178*H178,2)</f>
        <v>0</v>
      </c>
      <c r="K178" s="215" t="s">
        <v>144</v>
      </c>
      <c r="L178" s="45"/>
      <c r="M178" s="220" t="s">
        <v>19</v>
      </c>
      <c r="N178" s="221" t="s">
        <v>43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145</v>
      </c>
      <c r="AT178" s="224" t="s">
        <v>140</v>
      </c>
      <c r="AU178" s="224" t="s">
        <v>82</v>
      </c>
      <c r="AY178" s="18" t="s">
        <v>138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80</v>
      </c>
      <c r="BK178" s="225">
        <f>ROUND(I178*H178,2)</f>
        <v>0</v>
      </c>
      <c r="BL178" s="18" t="s">
        <v>145</v>
      </c>
      <c r="BM178" s="224" t="s">
        <v>591</v>
      </c>
    </row>
    <row r="179" s="2" customFormat="1">
      <c r="A179" s="39"/>
      <c r="B179" s="40"/>
      <c r="C179" s="41"/>
      <c r="D179" s="226" t="s">
        <v>147</v>
      </c>
      <c r="E179" s="41"/>
      <c r="F179" s="227" t="s">
        <v>592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147</v>
      </c>
      <c r="AU179" s="18" t="s">
        <v>82</v>
      </c>
    </row>
    <row r="180" s="2" customFormat="1">
      <c r="A180" s="39"/>
      <c r="B180" s="40"/>
      <c r="C180" s="41"/>
      <c r="D180" s="231" t="s">
        <v>149</v>
      </c>
      <c r="E180" s="41"/>
      <c r="F180" s="232" t="s">
        <v>593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149</v>
      </c>
      <c r="AU180" s="18" t="s">
        <v>82</v>
      </c>
    </row>
    <row r="181" s="13" customFormat="1">
      <c r="A181" s="13"/>
      <c r="B181" s="234"/>
      <c r="C181" s="235"/>
      <c r="D181" s="226" t="s">
        <v>153</v>
      </c>
      <c r="E181" s="236" t="s">
        <v>19</v>
      </c>
      <c r="F181" s="237" t="s">
        <v>575</v>
      </c>
      <c r="G181" s="235"/>
      <c r="H181" s="236" t="s">
        <v>19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153</v>
      </c>
      <c r="AU181" s="243" t="s">
        <v>82</v>
      </c>
      <c r="AV181" s="13" t="s">
        <v>80</v>
      </c>
      <c r="AW181" s="13" t="s">
        <v>33</v>
      </c>
      <c r="AX181" s="13" t="s">
        <v>72</v>
      </c>
      <c r="AY181" s="243" t="s">
        <v>138</v>
      </c>
    </row>
    <row r="182" s="14" customFormat="1">
      <c r="A182" s="14"/>
      <c r="B182" s="244"/>
      <c r="C182" s="245"/>
      <c r="D182" s="226" t="s">
        <v>153</v>
      </c>
      <c r="E182" s="246" t="s">
        <v>19</v>
      </c>
      <c r="F182" s="247" t="s">
        <v>594</v>
      </c>
      <c r="G182" s="245"/>
      <c r="H182" s="248">
        <v>9.0999999999999996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153</v>
      </c>
      <c r="AU182" s="254" t="s">
        <v>82</v>
      </c>
      <c r="AV182" s="14" t="s">
        <v>82</v>
      </c>
      <c r="AW182" s="14" t="s">
        <v>33</v>
      </c>
      <c r="AX182" s="14" t="s">
        <v>72</v>
      </c>
      <c r="AY182" s="254" t="s">
        <v>138</v>
      </c>
    </row>
    <row r="183" s="2" customFormat="1" ht="16.5" customHeight="1">
      <c r="A183" s="39"/>
      <c r="B183" s="40"/>
      <c r="C183" s="213" t="s">
        <v>277</v>
      </c>
      <c r="D183" s="213" t="s">
        <v>140</v>
      </c>
      <c r="E183" s="214" t="s">
        <v>595</v>
      </c>
      <c r="F183" s="215" t="s">
        <v>596</v>
      </c>
      <c r="G183" s="216" t="s">
        <v>143</v>
      </c>
      <c r="H183" s="217">
        <v>5.46</v>
      </c>
      <c r="I183" s="218"/>
      <c r="J183" s="219">
        <f>ROUND(I183*H183,2)</f>
        <v>0</v>
      </c>
      <c r="K183" s="215" t="s">
        <v>144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145</v>
      </c>
      <c r="AT183" s="224" t="s">
        <v>140</v>
      </c>
      <c r="AU183" s="224" t="s">
        <v>82</v>
      </c>
      <c r="AY183" s="18" t="s">
        <v>138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80</v>
      </c>
      <c r="BK183" s="225">
        <f>ROUND(I183*H183,2)</f>
        <v>0</v>
      </c>
      <c r="BL183" s="18" t="s">
        <v>145</v>
      </c>
      <c r="BM183" s="224" t="s">
        <v>597</v>
      </c>
    </row>
    <row r="184" s="2" customFormat="1">
      <c r="A184" s="39"/>
      <c r="B184" s="40"/>
      <c r="C184" s="41"/>
      <c r="D184" s="226" t="s">
        <v>147</v>
      </c>
      <c r="E184" s="41"/>
      <c r="F184" s="227" t="s">
        <v>598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147</v>
      </c>
      <c r="AU184" s="18" t="s">
        <v>82</v>
      </c>
    </row>
    <row r="185" s="2" customFormat="1">
      <c r="A185" s="39"/>
      <c r="B185" s="40"/>
      <c r="C185" s="41"/>
      <c r="D185" s="231" t="s">
        <v>149</v>
      </c>
      <c r="E185" s="41"/>
      <c r="F185" s="232" t="s">
        <v>599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149</v>
      </c>
      <c r="AU185" s="18" t="s">
        <v>82</v>
      </c>
    </row>
    <row r="186" s="13" customFormat="1">
      <c r="A186" s="13"/>
      <c r="B186" s="234"/>
      <c r="C186" s="235"/>
      <c r="D186" s="226" t="s">
        <v>153</v>
      </c>
      <c r="E186" s="236" t="s">
        <v>19</v>
      </c>
      <c r="F186" s="237" t="s">
        <v>575</v>
      </c>
      <c r="G186" s="235"/>
      <c r="H186" s="236" t="s">
        <v>19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153</v>
      </c>
      <c r="AU186" s="243" t="s">
        <v>82</v>
      </c>
      <c r="AV186" s="13" t="s">
        <v>80</v>
      </c>
      <c r="AW186" s="13" t="s">
        <v>33</v>
      </c>
      <c r="AX186" s="13" t="s">
        <v>72</v>
      </c>
      <c r="AY186" s="243" t="s">
        <v>138</v>
      </c>
    </row>
    <row r="187" s="14" customFormat="1">
      <c r="A187" s="14"/>
      <c r="B187" s="244"/>
      <c r="C187" s="245"/>
      <c r="D187" s="226" t="s">
        <v>153</v>
      </c>
      <c r="E187" s="246" t="s">
        <v>19</v>
      </c>
      <c r="F187" s="247" t="s">
        <v>600</v>
      </c>
      <c r="G187" s="245"/>
      <c r="H187" s="248">
        <v>5.46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153</v>
      </c>
      <c r="AU187" s="254" t="s">
        <v>82</v>
      </c>
      <c r="AV187" s="14" t="s">
        <v>82</v>
      </c>
      <c r="AW187" s="14" t="s">
        <v>33</v>
      </c>
      <c r="AX187" s="14" t="s">
        <v>72</v>
      </c>
      <c r="AY187" s="254" t="s">
        <v>138</v>
      </c>
    </row>
    <row r="188" s="2" customFormat="1" ht="16.5" customHeight="1">
      <c r="A188" s="39"/>
      <c r="B188" s="40"/>
      <c r="C188" s="213" t="s">
        <v>284</v>
      </c>
      <c r="D188" s="213" t="s">
        <v>140</v>
      </c>
      <c r="E188" s="214" t="s">
        <v>601</v>
      </c>
      <c r="F188" s="215" t="s">
        <v>602</v>
      </c>
      <c r="G188" s="216" t="s">
        <v>143</v>
      </c>
      <c r="H188" s="217">
        <v>1</v>
      </c>
      <c r="I188" s="218"/>
      <c r="J188" s="219">
        <f>ROUND(I188*H188,2)</f>
        <v>0</v>
      </c>
      <c r="K188" s="215" t="s">
        <v>144</v>
      </c>
      <c r="L188" s="45"/>
      <c r="M188" s="220" t="s">
        <v>19</v>
      </c>
      <c r="N188" s="221" t="s">
        <v>43</v>
      </c>
      <c r="O188" s="85"/>
      <c r="P188" s="222">
        <f>O188*H188</f>
        <v>0</v>
      </c>
      <c r="Q188" s="222">
        <v>0.19536000000000001</v>
      </c>
      <c r="R188" s="222">
        <f>Q188*H188</f>
        <v>0.19536000000000001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145</v>
      </c>
      <c r="AT188" s="224" t="s">
        <v>140</v>
      </c>
      <c r="AU188" s="224" t="s">
        <v>82</v>
      </c>
      <c r="AY188" s="18" t="s">
        <v>138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80</v>
      </c>
      <c r="BK188" s="225">
        <f>ROUND(I188*H188,2)</f>
        <v>0</v>
      </c>
      <c r="BL188" s="18" t="s">
        <v>145</v>
      </c>
      <c r="BM188" s="224" t="s">
        <v>603</v>
      </c>
    </row>
    <row r="189" s="2" customFormat="1">
      <c r="A189" s="39"/>
      <c r="B189" s="40"/>
      <c r="C189" s="41"/>
      <c r="D189" s="226" t="s">
        <v>147</v>
      </c>
      <c r="E189" s="41"/>
      <c r="F189" s="227" t="s">
        <v>604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147</v>
      </c>
      <c r="AU189" s="18" t="s">
        <v>82</v>
      </c>
    </row>
    <row r="190" s="2" customFormat="1">
      <c r="A190" s="39"/>
      <c r="B190" s="40"/>
      <c r="C190" s="41"/>
      <c r="D190" s="231" t="s">
        <v>149</v>
      </c>
      <c r="E190" s="41"/>
      <c r="F190" s="232" t="s">
        <v>605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149</v>
      </c>
      <c r="AU190" s="18" t="s">
        <v>82</v>
      </c>
    </row>
    <row r="191" s="13" customFormat="1">
      <c r="A191" s="13"/>
      <c r="B191" s="234"/>
      <c r="C191" s="235"/>
      <c r="D191" s="226" t="s">
        <v>153</v>
      </c>
      <c r="E191" s="236" t="s">
        <v>19</v>
      </c>
      <c r="F191" s="237" t="s">
        <v>247</v>
      </c>
      <c r="G191" s="235"/>
      <c r="H191" s="236" t="s">
        <v>19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153</v>
      </c>
      <c r="AU191" s="243" t="s">
        <v>82</v>
      </c>
      <c r="AV191" s="13" t="s">
        <v>80</v>
      </c>
      <c r="AW191" s="13" t="s">
        <v>33</v>
      </c>
      <c r="AX191" s="13" t="s">
        <v>72</v>
      </c>
      <c r="AY191" s="243" t="s">
        <v>138</v>
      </c>
    </row>
    <row r="192" s="14" customFormat="1">
      <c r="A192" s="14"/>
      <c r="B192" s="244"/>
      <c r="C192" s="245"/>
      <c r="D192" s="226" t="s">
        <v>153</v>
      </c>
      <c r="E192" s="246" t="s">
        <v>19</v>
      </c>
      <c r="F192" s="247" t="s">
        <v>606</v>
      </c>
      <c r="G192" s="245"/>
      <c r="H192" s="248">
        <v>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153</v>
      </c>
      <c r="AU192" s="254" t="s">
        <v>82</v>
      </c>
      <c r="AV192" s="14" t="s">
        <v>82</v>
      </c>
      <c r="AW192" s="14" t="s">
        <v>33</v>
      </c>
      <c r="AX192" s="14" t="s">
        <v>72</v>
      </c>
      <c r="AY192" s="254" t="s">
        <v>138</v>
      </c>
    </row>
    <row r="193" s="2" customFormat="1" ht="16.5" customHeight="1">
      <c r="A193" s="39"/>
      <c r="B193" s="40"/>
      <c r="C193" s="255" t="s">
        <v>7</v>
      </c>
      <c r="D193" s="255" t="s">
        <v>272</v>
      </c>
      <c r="E193" s="256" t="s">
        <v>607</v>
      </c>
      <c r="F193" s="257" t="s">
        <v>608</v>
      </c>
      <c r="G193" s="258" t="s">
        <v>143</v>
      </c>
      <c r="H193" s="259">
        <v>1.02</v>
      </c>
      <c r="I193" s="260"/>
      <c r="J193" s="261">
        <f>ROUND(I193*H193,2)</f>
        <v>0</v>
      </c>
      <c r="K193" s="257" t="s">
        <v>144</v>
      </c>
      <c r="L193" s="262"/>
      <c r="M193" s="263" t="s">
        <v>19</v>
      </c>
      <c r="N193" s="264" t="s">
        <v>43</v>
      </c>
      <c r="O193" s="85"/>
      <c r="P193" s="222">
        <f>O193*H193</f>
        <v>0</v>
      </c>
      <c r="Q193" s="222">
        <v>0.222</v>
      </c>
      <c r="R193" s="222">
        <f>Q193*H193</f>
        <v>0.22644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197</v>
      </c>
      <c r="AT193" s="224" t="s">
        <v>272</v>
      </c>
      <c r="AU193" s="224" t="s">
        <v>82</v>
      </c>
      <c r="AY193" s="18" t="s">
        <v>138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80</v>
      </c>
      <c r="BK193" s="225">
        <f>ROUND(I193*H193,2)</f>
        <v>0</v>
      </c>
      <c r="BL193" s="18" t="s">
        <v>145</v>
      </c>
      <c r="BM193" s="224" t="s">
        <v>609</v>
      </c>
    </row>
    <row r="194" s="2" customFormat="1">
      <c r="A194" s="39"/>
      <c r="B194" s="40"/>
      <c r="C194" s="41"/>
      <c r="D194" s="226" t="s">
        <v>147</v>
      </c>
      <c r="E194" s="41"/>
      <c r="F194" s="227" t="s">
        <v>608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147</v>
      </c>
      <c r="AU194" s="18" t="s">
        <v>82</v>
      </c>
    </row>
    <row r="195" s="13" customFormat="1">
      <c r="A195" s="13"/>
      <c r="B195" s="234"/>
      <c r="C195" s="235"/>
      <c r="D195" s="226" t="s">
        <v>153</v>
      </c>
      <c r="E195" s="236" t="s">
        <v>19</v>
      </c>
      <c r="F195" s="237" t="s">
        <v>247</v>
      </c>
      <c r="G195" s="235"/>
      <c r="H195" s="236" t="s">
        <v>19</v>
      </c>
      <c r="I195" s="238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153</v>
      </c>
      <c r="AU195" s="243" t="s">
        <v>82</v>
      </c>
      <c r="AV195" s="13" t="s">
        <v>80</v>
      </c>
      <c r="AW195" s="13" t="s">
        <v>33</v>
      </c>
      <c r="AX195" s="13" t="s">
        <v>72</v>
      </c>
      <c r="AY195" s="243" t="s">
        <v>138</v>
      </c>
    </row>
    <row r="196" s="14" customFormat="1">
      <c r="A196" s="14"/>
      <c r="B196" s="244"/>
      <c r="C196" s="245"/>
      <c r="D196" s="226" t="s">
        <v>153</v>
      </c>
      <c r="E196" s="246" t="s">
        <v>19</v>
      </c>
      <c r="F196" s="247" t="s">
        <v>610</v>
      </c>
      <c r="G196" s="245"/>
      <c r="H196" s="248">
        <v>1.02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153</v>
      </c>
      <c r="AU196" s="254" t="s">
        <v>82</v>
      </c>
      <c r="AV196" s="14" t="s">
        <v>82</v>
      </c>
      <c r="AW196" s="14" t="s">
        <v>33</v>
      </c>
      <c r="AX196" s="14" t="s">
        <v>72</v>
      </c>
      <c r="AY196" s="254" t="s">
        <v>138</v>
      </c>
    </row>
    <row r="197" s="2" customFormat="1" ht="16.5" customHeight="1">
      <c r="A197" s="39"/>
      <c r="B197" s="40"/>
      <c r="C197" s="213" t="s">
        <v>296</v>
      </c>
      <c r="D197" s="213" t="s">
        <v>140</v>
      </c>
      <c r="E197" s="214" t="s">
        <v>265</v>
      </c>
      <c r="F197" s="215" t="s">
        <v>266</v>
      </c>
      <c r="G197" s="216" t="s">
        <v>143</v>
      </c>
      <c r="H197" s="217">
        <v>8</v>
      </c>
      <c r="I197" s="218"/>
      <c r="J197" s="219">
        <f>ROUND(I197*H197,2)</f>
        <v>0</v>
      </c>
      <c r="K197" s="215" t="s">
        <v>144</v>
      </c>
      <c r="L197" s="45"/>
      <c r="M197" s="220" t="s">
        <v>19</v>
      </c>
      <c r="N197" s="221" t="s">
        <v>43</v>
      </c>
      <c r="O197" s="85"/>
      <c r="P197" s="222">
        <f>O197*H197</f>
        <v>0</v>
      </c>
      <c r="Q197" s="222">
        <v>0.084250000000000005</v>
      </c>
      <c r="R197" s="222">
        <f>Q197*H197</f>
        <v>0.67400000000000004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145</v>
      </c>
      <c r="AT197" s="224" t="s">
        <v>140</v>
      </c>
      <c r="AU197" s="224" t="s">
        <v>82</v>
      </c>
      <c r="AY197" s="18" t="s">
        <v>138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80</v>
      </c>
      <c r="BK197" s="225">
        <f>ROUND(I197*H197,2)</f>
        <v>0</v>
      </c>
      <c r="BL197" s="18" t="s">
        <v>145</v>
      </c>
      <c r="BM197" s="224" t="s">
        <v>267</v>
      </c>
    </row>
    <row r="198" s="2" customFormat="1">
      <c r="A198" s="39"/>
      <c r="B198" s="40"/>
      <c r="C198" s="41"/>
      <c r="D198" s="226" t="s">
        <v>147</v>
      </c>
      <c r="E198" s="41"/>
      <c r="F198" s="227" t="s">
        <v>268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147</v>
      </c>
      <c r="AU198" s="18" t="s">
        <v>82</v>
      </c>
    </row>
    <row r="199" s="2" customFormat="1">
      <c r="A199" s="39"/>
      <c r="B199" s="40"/>
      <c r="C199" s="41"/>
      <c r="D199" s="231" t="s">
        <v>149</v>
      </c>
      <c r="E199" s="41"/>
      <c r="F199" s="232" t="s">
        <v>269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149</v>
      </c>
      <c r="AU199" s="18" t="s">
        <v>82</v>
      </c>
    </row>
    <row r="200" s="13" customFormat="1">
      <c r="A200" s="13"/>
      <c r="B200" s="234"/>
      <c r="C200" s="235"/>
      <c r="D200" s="226" t="s">
        <v>153</v>
      </c>
      <c r="E200" s="236" t="s">
        <v>19</v>
      </c>
      <c r="F200" s="237" t="s">
        <v>247</v>
      </c>
      <c r="G200" s="235"/>
      <c r="H200" s="236" t="s">
        <v>19</v>
      </c>
      <c r="I200" s="238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153</v>
      </c>
      <c r="AU200" s="243" t="s">
        <v>82</v>
      </c>
      <c r="AV200" s="13" t="s">
        <v>80</v>
      </c>
      <c r="AW200" s="13" t="s">
        <v>33</v>
      </c>
      <c r="AX200" s="13" t="s">
        <v>72</v>
      </c>
      <c r="AY200" s="243" t="s">
        <v>138</v>
      </c>
    </row>
    <row r="201" s="14" customFormat="1">
      <c r="A201" s="14"/>
      <c r="B201" s="244"/>
      <c r="C201" s="245"/>
      <c r="D201" s="226" t="s">
        <v>153</v>
      </c>
      <c r="E201" s="246" t="s">
        <v>19</v>
      </c>
      <c r="F201" s="247" t="s">
        <v>611</v>
      </c>
      <c r="G201" s="245"/>
      <c r="H201" s="248">
        <v>8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153</v>
      </c>
      <c r="AU201" s="254" t="s">
        <v>82</v>
      </c>
      <c r="AV201" s="14" t="s">
        <v>82</v>
      </c>
      <c r="AW201" s="14" t="s">
        <v>33</v>
      </c>
      <c r="AX201" s="14" t="s">
        <v>72</v>
      </c>
      <c r="AY201" s="254" t="s">
        <v>138</v>
      </c>
    </row>
    <row r="202" s="2" customFormat="1" ht="16.5" customHeight="1">
      <c r="A202" s="39"/>
      <c r="B202" s="40"/>
      <c r="C202" s="255" t="s">
        <v>301</v>
      </c>
      <c r="D202" s="255" t="s">
        <v>272</v>
      </c>
      <c r="E202" s="256" t="s">
        <v>273</v>
      </c>
      <c r="F202" s="257" t="s">
        <v>274</v>
      </c>
      <c r="G202" s="258" t="s">
        <v>143</v>
      </c>
      <c r="H202" s="259">
        <v>8.2400000000000002</v>
      </c>
      <c r="I202" s="260"/>
      <c r="J202" s="261">
        <f>ROUND(I202*H202,2)</f>
        <v>0</v>
      </c>
      <c r="K202" s="257" t="s">
        <v>144</v>
      </c>
      <c r="L202" s="262"/>
      <c r="M202" s="263" t="s">
        <v>19</v>
      </c>
      <c r="N202" s="264" t="s">
        <v>43</v>
      </c>
      <c r="O202" s="85"/>
      <c r="P202" s="222">
        <f>O202*H202</f>
        <v>0</v>
      </c>
      <c r="Q202" s="222">
        <v>0.13100000000000001</v>
      </c>
      <c r="R202" s="222">
        <f>Q202*H202</f>
        <v>1.0794400000000002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197</v>
      </c>
      <c r="AT202" s="224" t="s">
        <v>272</v>
      </c>
      <c r="AU202" s="224" t="s">
        <v>82</v>
      </c>
      <c r="AY202" s="18" t="s">
        <v>138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80</v>
      </c>
      <c r="BK202" s="225">
        <f>ROUND(I202*H202,2)</f>
        <v>0</v>
      </c>
      <c r="BL202" s="18" t="s">
        <v>145</v>
      </c>
      <c r="BM202" s="224" t="s">
        <v>275</v>
      </c>
    </row>
    <row r="203" s="2" customFormat="1">
      <c r="A203" s="39"/>
      <c r="B203" s="40"/>
      <c r="C203" s="41"/>
      <c r="D203" s="226" t="s">
        <v>147</v>
      </c>
      <c r="E203" s="41"/>
      <c r="F203" s="227" t="s">
        <v>274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147</v>
      </c>
      <c r="AU203" s="18" t="s">
        <v>82</v>
      </c>
    </row>
    <row r="204" s="13" customFormat="1">
      <c r="A204" s="13"/>
      <c r="B204" s="234"/>
      <c r="C204" s="235"/>
      <c r="D204" s="226" t="s">
        <v>153</v>
      </c>
      <c r="E204" s="236" t="s">
        <v>19</v>
      </c>
      <c r="F204" s="237" t="s">
        <v>247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153</v>
      </c>
      <c r="AU204" s="243" t="s">
        <v>82</v>
      </c>
      <c r="AV204" s="13" t="s">
        <v>80</v>
      </c>
      <c r="AW204" s="13" t="s">
        <v>33</v>
      </c>
      <c r="AX204" s="13" t="s">
        <v>72</v>
      </c>
      <c r="AY204" s="243" t="s">
        <v>138</v>
      </c>
    </row>
    <row r="205" s="14" customFormat="1">
      <c r="A205" s="14"/>
      <c r="B205" s="244"/>
      <c r="C205" s="245"/>
      <c r="D205" s="226" t="s">
        <v>153</v>
      </c>
      <c r="E205" s="246" t="s">
        <v>19</v>
      </c>
      <c r="F205" s="247" t="s">
        <v>612</v>
      </c>
      <c r="G205" s="245"/>
      <c r="H205" s="248">
        <v>8.2400000000000002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153</v>
      </c>
      <c r="AU205" s="254" t="s">
        <v>82</v>
      </c>
      <c r="AV205" s="14" t="s">
        <v>82</v>
      </c>
      <c r="AW205" s="14" t="s">
        <v>33</v>
      </c>
      <c r="AX205" s="14" t="s">
        <v>72</v>
      </c>
      <c r="AY205" s="254" t="s">
        <v>138</v>
      </c>
    </row>
    <row r="206" s="2" customFormat="1" ht="21.75" customHeight="1">
      <c r="A206" s="39"/>
      <c r="B206" s="40"/>
      <c r="C206" s="213" t="s">
        <v>309</v>
      </c>
      <c r="D206" s="213" t="s">
        <v>140</v>
      </c>
      <c r="E206" s="214" t="s">
        <v>613</v>
      </c>
      <c r="F206" s="215" t="s">
        <v>614</v>
      </c>
      <c r="G206" s="216" t="s">
        <v>143</v>
      </c>
      <c r="H206" s="217">
        <v>101</v>
      </c>
      <c r="I206" s="218"/>
      <c r="J206" s="219">
        <f>ROUND(I206*H206,2)</f>
        <v>0</v>
      </c>
      <c r="K206" s="215" t="s">
        <v>144</v>
      </c>
      <c r="L206" s="45"/>
      <c r="M206" s="220" t="s">
        <v>19</v>
      </c>
      <c r="N206" s="221" t="s">
        <v>43</v>
      </c>
      <c r="O206" s="85"/>
      <c r="P206" s="222">
        <f>O206*H206</f>
        <v>0</v>
      </c>
      <c r="Q206" s="222">
        <v>0.084250000000000005</v>
      </c>
      <c r="R206" s="222">
        <f>Q206*H206</f>
        <v>8.5092499999999998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145</v>
      </c>
      <c r="AT206" s="224" t="s">
        <v>140</v>
      </c>
      <c r="AU206" s="224" t="s">
        <v>82</v>
      </c>
      <c r="AY206" s="18" t="s">
        <v>138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80</v>
      </c>
      <c r="BK206" s="225">
        <f>ROUND(I206*H206,2)</f>
        <v>0</v>
      </c>
      <c r="BL206" s="18" t="s">
        <v>145</v>
      </c>
      <c r="BM206" s="224" t="s">
        <v>280</v>
      </c>
    </row>
    <row r="207" s="2" customFormat="1">
      <c r="A207" s="39"/>
      <c r="B207" s="40"/>
      <c r="C207" s="41"/>
      <c r="D207" s="226" t="s">
        <v>147</v>
      </c>
      <c r="E207" s="41"/>
      <c r="F207" s="227" t="s">
        <v>615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147</v>
      </c>
      <c r="AU207" s="18" t="s">
        <v>82</v>
      </c>
    </row>
    <row r="208" s="2" customFormat="1">
      <c r="A208" s="39"/>
      <c r="B208" s="40"/>
      <c r="C208" s="41"/>
      <c r="D208" s="231" t="s">
        <v>149</v>
      </c>
      <c r="E208" s="41"/>
      <c r="F208" s="232" t="s">
        <v>616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149</v>
      </c>
      <c r="AU208" s="18" t="s">
        <v>82</v>
      </c>
    </row>
    <row r="209" s="13" customFormat="1">
      <c r="A209" s="13"/>
      <c r="B209" s="234"/>
      <c r="C209" s="235"/>
      <c r="D209" s="226" t="s">
        <v>153</v>
      </c>
      <c r="E209" s="236" t="s">
        <v>19</v>
      </c>
      <c r="F209" s="237" t="s">
        <v>247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153</v>
      </c>
      <c r="AU209" s="243" t="s">
        <v>82</v>
      </c>
      <c r="AV209" s="13" t="s">
        <v>80</v>
      </c>
      <c r="AW209" s="13" t="s">
        <v>33</v>
      </c>
      <c r="AX209" s="13" t="s">
        <v>72</v>
      </c>
      <c r="AY209" s="243" t="s">
        <v>138</v>
      </c>
    </row>
    <row r="210" s="14" customFormat="1">
      <c r="A210" s="14"/>
      <c r="B210" s="244"/>
      <c r="C210" s="245"/>
      <c r="D210" s="226" t="s">
        <v>153</v>
      </c>
      <c r="E210" s="246" t="s">
        <v>19</v>
      </c>
      <c r="F210" s="247" t="s">
        <v>617</v>
      </c>
      <c r="G210" s="245"/>
      <c r="H210" s="248">
        <v>101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153</v>
      </c>
      <c r="AU210" s="254" t="s">
        <v>82</v>
      </c>
      <c r="AV210" s="14" t="s">
        <v>82</v>
      </c>
      <c r="AW210" s="14" t="s">
        <v>33</v>
      </c>
      <c r="AX210" s="14" t="s">
        <v>72</v>
      </c>
      <c r="AY210" s="254" t="s">
        <v>138</v>
      </c>
    </row>
    <row r="211" s="2" customFormat="1" ht="16.5" customHeight="1">
      <c r="A211" s="39"/>
      <c r="B211" s="40"/>
      <c r="C211" s="255" t="s">
        <v>314</v>
      </c>
      <c r="D211" s="255" t="s">
        <v>272</v>
      </c>
      <c r="E211" s="256" t="s">
        <v>285</v>
      </c>
      <c r="F211" s="257" t="s">
        <v>286</v>
      </c>
      <c r="G211" s="258" t="s">
        <v>143</v>
      </c>
      <c r="H211" s="259">
        <v>103.02</v>
      </c>
      <c r="I211" s="260"/>
      <c r="J211" s="261">
        <f>ROUND(I211*H211,2)</f>
        <v>0</v>
      </c>
      <c r="K211" s="257" t="s">
        <v>144</v>
      </c>
      <c r="L211" s="262"/>
      <c r="M211" s="263" t="s">
        <v>19</v>
      </c>
      <c r="N211" s="264" t="s">
        <v>43</v>
      </c>
      <c r="O211" s="85"/>
      <c r="P211" s="222">
        <f>O211*H211</f>
        <v>0</v>
      </c>
      <c r="Q211" s="222">
        <v>0.13100000000000001</v>
      </c>
      <c r="R211" s="222">
        <f>Q211*H211</f>
        <v>13.495620000000001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197</v>
      </c>
      <c r="AT211" s="224" t="s">
        <v>272</v>
      </c>
      <c r="AU211" s="224" t="s">
        <v>82</v>
      </c>
      <c r="AY211" s="18" t="s">
        <v>138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80</v>
      </c>
      <c r="BK211" s="225">
        <f>ROUND(I211*H211,2)</f>
        <v>0</v>
      </c>
      <c r="BL211" s="18" t="s">
        <v>145</v>
      </c>
      <c r="BM211" s="224" t="s">
        <v>287</v>
      </c>
    </row>
    <row r="212" s="2" customFormat="1">
      <c r="A212" s="39"/>
      <c r="B212" s="40"/>
      <c r="C212" s="41"/>
      <c r="D212" s="226" t="s">
        <v>147</v>
      </c>
      <c r="E212" s="41"/>
      <c r="F212" s="227" t="s">
        <v>286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147</v>
      </c>
      <c r="AU212" s="18" t="s">
        <v>82</v>
      </c>
    </row>
    <row r="213" s="13" customFormat="1">
      <c r="A213" s="13"/>
      <c r="B213" s="234"/>
      <c r="C213" s="235"/>
      <c r="D213" s="226" t="s">
        <v>153</v>
      </c>
      <c r="E213" s="236" t="s">
        <v>19</v>
      </c>
      <c r="F213" s="237" t="s">
        <v>247</v>
      </c>
      <c r="G213" s="235"/>
      <c r="H213" s="236" t="s">
        <v>19</v>
      </c>
      <c r="I213" s="238"/>
      <c r="J213" s="235"/>
      <c r="K213" s="235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153</v>
      </c>
      <c r="AU213" s="243" t="s">
        <v>82</v>
      </c>
      <c r="AV213" s="13" t="s">
        <v>80</v>
      </c>
      <c r="AW213" s="13" t="s">
        <v>33</v>
      </c>
      <c r="AX213" s="13" t="s">
        <v>72</v>
      </c>
      <c r="AY213" s="243" t="s">
        <v>138</v>
      </c>
    </row>
    <row r="214" s="14" customFormat="1">
      <c r="A214" s="14"/>
      <c r="B214" s="244"/>
      <c r="C214" s="245"/>
      <c r="D214" s="226" t="s">
        <v>153</v>
      </c>
      <c r="E214" s="246" t="s">
        <v>19</v>
      </c>
      <c r="F214" s="247" t="s">
        <v>618</v>
      </c>
      <c r="G214" s="245"/>
      <c r="H214" s="248">
        <v>103.02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153</v>
      </c>
      <c r="AU214" s="254" t="s">
        <v>82</v>
      </c>
      <c r="AV214" s="14" t="s">
        <v>82</v>
      </c>
      <c r="AW214" s="14" t="s">
        <v>33</v>
      </c>
      <c r="AX214" s="14" t="s">
        <v>72</v>
      </c>
      <c r="AY214" s="254" t="s">
        <v>138</v>
      </c>
    </row>
    <row r="215" s="2" customFormat="1" ht="21.75" customHeight="1">
      <c r="A215" s="39"/>
      <c r="B215" s="40"/>
      <c r="C215" s="213" t="s">
        <v>322</v>
      </c>
      <c r="D215" s="213" t="s">
        <v>140</v>
      </c>
      <c r="E215" s="214" t="s">
        <v>619</v>
      </c>
      <c r="F215" s="215" t="s">
        <v>620</v>
      </c>
      <c r="G215" s="216" t="s">
        <v>143</v>
      </c>
      <c r="H215" s="217">
        <v>46</v>
      </c>
      <c r="I215" s="218"/>
      <c r="J215" s="219">
        <f>ROUND(I215*H215,2)</f>
        <v>0</v>
      </c>
      <c r="K215" s="215" t="s">
        <v>144</v>
      </c>
      <c r="L215" s="45"/>
      <c r="M215" s="220" t="s">
        <v>19</v>
      </c>
      <c r="N215" s="221" t="s">
        <v>43</v>
      </c>
      <c r="O215" s="85"/>
      <c r="P215" s="222">
        <f>O215*H215</f>
        <v>0</v>
      </c>
      <c r="Q215" s="222">
        <v>0.10362</v>
      </c>
      <c r="R215" s="222">
        <f>Q215*H215</f>
        <v>4.7665199999999999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145</v>
      </c>
      <c r="AT215" s="224" t="s">
        <v>140</v>
      </c>
      <c r="AU215" s="224" t="s">
        <v>82</v>
      </c>
      <c r="AY215" s="18" t="s">
        <v>138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80</v>
      </c>
      <c r="BK215" s="225">
        <f>ROUND(I215*H215,2)</f>
        <v>0</v>
      </c>
      <c r="BL215" s="18" t="s">
        <v>145</v>
      </c>
      <c r="BM215" s="224" t="s">
        <v>621</v>
      </c>
    </row>
    <row r="216" s="2" customFormat="1">
      <c r="A216" s="39"/>
      <c r="B216" s="40"/>
      <c r="C216" s="41"/>
      <c r="D216" s="226" t="s">
        <v>147</v>
      </c>
      <c r="E216" s="41"/>
      <c r="F216" s="227" t="s">
        <v>622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147</v>
      </c>
      <c r="AU216" s="18" t="s">
        <v>82</v>
      </c>
    </row>
    <row r="217" s="2" customFormat="1">
      <c r="A217" s="39"/>
      <c r="B217" s="40"/>
      <c r="C217" s="41"/>
      <c r="D217" s="231" t="s">
        <v>149</v>
      </c>
      <c r="E217" s="41"/>
      <c r="F217" s="232" t="s">
        <v>623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149</v>
      </c>
      <c r="AU217" s="18" t="s">
        <v>82</v>
      </c>
    </row>
    <row r="218" s="13" customFormat="1">
      <c r="A218" s="13"/>
      <c r="B218" s="234"/>
      <c r="C218" s="235"/>
      <c r="D218" s="226" t="s">
        <v>153</v>
      </c>
      <c r="E218" s="236" t="s">
        <v>19</v>
      </c>
      <c r="F218" s="237" t="s">
        <v>294</v>
      </c>
      <c r="G218" s="235"/>
      <c r="H218" s="236" t="s">
        <v>19</v>
      </c>
      <c r="I218" s="238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153</v>
      </c>
      <c r="AU218" s="243" t="s">
        <v>82</v>
      </c>
      <c r="AV218" s="13" t="s">
        <v>80</v>
      </c>
      <c r="AW218" s="13" t="s">
        <v>33</v>
      </c>
      <c r="AX218" s="13" t="s">
        <v>72</v>
      </c>
      <c r="AY218" s="243" t="s">
        <v>138</v>
      </c>
    </row>
    <row r="219" s="14" customFormat="1">
      <c r="A219" s="14"/>
      <c r="B219" s="244"/>
      <c r="C219" s="245"/>
      <c r="D219" s="226" t="s">
        <v>153</v>
      </c>
      <c r="E219" s="246" t="s">
        <v>19</v>
      </c>
      <c r="F219" s="247" t="s">
        <v>624</v>
      </c>
      <c r="G219" s="245"/>
      <c r="H219" s="248">
        <v>46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153</v>
      </c>
      <c r="AU219" s="254" t="s">
        <v>82</v>
      </c>
      <c r="AV219" s="14" t="s">
        <v>82</v>
      </c>
      <c r="AW219" s="14" t="s">
        <v>33</v>
      </c>
      <c r="AX219" s="14" t="s">
        <v>72</v>
      </c>
      <c r="AY219" s="254" t="s">
        <v>138</v>
      </c>
    </row>
    <row r="220" s="2" customFormat="1" ht="16.5" customHeight="1">
      <c r="A220" s="39"/>
      <c r="B220" s="40"/>
      <c r="C220" s="255" t="s">
        <v>330</v>
      </c>
      <c r="D220" s="255" t="s">
        <v>272</v>
      </c>
      <c r="E220" s="256" t="s">
        <v>297</v>
      </c>
      <c r="F220" s="257" t="s">
        <v>298</v>
      </c>
      <c r="G220" s="258" t="s">
        <v>143</v>
      </c>
      <c r="H220" s="259">
        <v>47.380000000000003</v>
      </c>
      <c r="I220" s="260"/>
      <c r="J220" s="261">
        <f>ROUND(I220*H220,2)</f>
        <v>0</v>
      </c>
      <c r="K220" s="257" t="s">
        <v>144</v>
      </c>
      <c r="L220" s="262"/>
      <c r="M220" s="263" t="s">
        <v>19</v>
      </c>
      <c r="N220" s="264" t="s">
        <v>43</v>
      </c>
      <c r="O220" s="85"/>
      <c r="P220" s="222">
        <f>O220*H220</f>
        <v>0</v>
      </c>
      <c r="Q220" s="222">
        <v>0.17599999999999999</v>
      </c>
      <c r="R220" s="222">
        <f>Q220*H220</f>
        <v>8.3388799999999996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197</v>
      </c>
      <c r="AT220" s="224" t="s">
        <v>272</v>
      </c>
      <c r="AU220" s="224" t="s">
        <v>82</v>
      </c>
      <c r="AY220" s="18" t="s">
        <v>138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80</v>
      </c>
      <c r="BK220" s="225">
        <f>ROUND(I220*H220,2)</f>
        <v>0</v>
      </c>
      <c r="BL220" s="18" t="s">
        <v>145</v>
      </c>
      <c r="BM220" s="224" t="s">
        <v>299</v>
      </c>
    </row>
    <row r="221" s="2" customFormat="1">
      <c r="A221" s="39"/>
      <c r="B221" s="40"/>
      <c r="C221" s="41"/>
      <c r="D221" s="226" t="s">
        <v>147</v>
      </c>
      <c r="E221" s="41"/>
      <c r="F221" s="227" t="s">
        <v>298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147</v>
      </c>
      <c r="AU221" s="18" t="s">
        <v>82</v>
      </c>
    </row>
    <row r="222" s="13" customFormat="1">
      <c r="A222" s="13"/>
      <c r="B222" s="234"/>
      <c r="C222" s="235"/>
      <c r="D222" s="226" t="s">
        <v>153</v>
      </c>
      <c r="E222" s="236" t="s">
        <v>19</v>
      </c>
      <c r="F222" s="237" t="s">
        <v>294</v>
      </c>
      <c r="G222" s="235"/>
      <c r="H222" s="236" t="s">
        <v>19</v>
      </c>
      <c r="I222" s="238"/>
      <c r="J222" s="235"/>
      <c r="K222" s="235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153</v>
      </c>
      <c r="AU222" s="243" t="s">
        <v>82</v>
      </c>
      <c r="AV222" s="13" t="s">
        <v>80</v>
      </c>
      <c r="AW222" s="13" t="s">
        <v>33</v>
      </c>
      <c r="AX222" s="13" t="s">
        <v>72</v>
      </c>
      <c r="AY222" s="243" t="s">
        <v>138</v>
      </c>
    </row>
    <row r="223" s="14" customFormat="1">
      <c r="A223" s="14"/>
      <c r="B223" s="244"/>
      <c r="C223" s="245"/>
      <c r="D223" s="226" t="s">
        <v>153</v>
      </c>
      <c r="E223" s="246" t="s">
        <v>19</v>
      </c>
      <c r="F223" s="247" t="s">
        <v>625</v>
      </c>
      <c r="G223" s="245"/>
      <c r="H223" s="248">
        <v>47.380000000000003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153</v>
      </c>
      <c r="AU223" s="254" t="s">
        <v>82</v>
      </c>
      <c r="AV223" s="14" t="s">
        <v>82</v>
      </c>
      <c r="AW223" s="14" t="s">
        <v>33</v>
      </c>
      <c r="AX223" s="14" t="s">
        <v>72</v>
      </c>
      <c r="AY223" s="254" t="s">
        <v>138</v>
      </c>
    </row>
    <row r="224" s="2" customFormat="1" ht="16.5" customHeight="1">
      <c r="A224" s="39"/>
      <c r="B224" s="40"/>
      <c r="C224" s="213" t="s">
        <v>334</v>
      </c>
      <c r="D224" s="213" t="s">
        <v>140</v>
      </c>
      <c r="E224" s="214" t="s">
        <v>315</v>
      </c>
      <c r="F224" s="215" t="s">
        <v>316</v>
      </c>
      <c r="G224" s="216" t="s">
        <v>192</v>
      </c>
      <c r="H224" s="217">
        <v>36.399999999999999</v>
      </c>
      <c r="I224" s="218"/>
      <c r="J224" s="219">
        <f>ROUND(I224*H224,2)</f>
        <v>0</v>
      </c>
      <c r="K224" s="215" t="s">
        <v>144</v>
      </c>
      <c r="L224" s="45"/>
      <c r="M224" s="220" t="s">
        <v>19</v>
      </c>
      <c r="N224" s="221" t="s">
        <v>43</v>
      </c>
      <c r="O224" s="85"/>
      <c r="P224" s="222">
        <f>O224*H224</f>
        <v>0</v>
      </c>
      <c r="Q224" s="222">
        <v>0.0035999999999999999</v>
      </c>
      <c r="R224" s="222">
        <f>Q224*H224</f>
        <v>0.13103999999999999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145</v>
      </c>
      <c r="AT224" s="224" t="s">
        <v>140</v>
      </c>
      <c r="AU224" s="224" t="s">
        <v>82</v>
      </c>
      <c r="AY224" s="18" t="s">
        <v>138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80</v>
      </c>
      <c r="BK224" s="225">
        <f>ROUND(I224*H224,2)</f>
        <v>0</v>
      </c>
      <c r="BL224" s="18" t="s">
        <v>145</v>
      </c>
      <c r="BM224" s="224" t="s">
        <v>626</v>
      </c>
    </row>
    <row r="225" s="2" customFormat="1">
      <c r="A225" s="39"/>
      <c r="B225" s="40"/>
      <c r="C225" s="41"/>
      <c r="D225" s="226" t="s">
        <v>147</v>
      </c>
      <c r="E225" s="41"/>
      <c r="F225" s="227" t="s">
        <v>318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147</v>
      </c>
      <c r="AU225" s="18" t="s">
        <v>82</v>
      </c>
    </row>
    <row r="226" s="2" customFormat="1">
      <c r="A226" s="39"/>
      <c r="B226" s="40"/>
      <c r="C226" s="41"/>
      <c r="D226" s="231" t="s">
        <v>149</v>
      </c>
      <c r="E226" s="41"/>
      <c r="F226" s="232" t="s">
        <v>319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82</v>
      </c>
    </row>
    <row r="227" s="13" customFormat="1">
      <c r="A227" s="13"/>
      <c r="B227" s="234"/>
      <c r="C227" s="235"/>
      <c r="D227" s="226" t="s">
        <v>153</v>
      </c>
      <c r="E227" s="236" t="s">
        <v>19</v>
      </c>
      <c r="F227" s="237" t="s">
        <v>262</v>
      </c>
      <c r="G227" s="235"/>
      <c r="H227" s="236" t="s">
        <v>19</v>
      </c>
      <c r="I227" s="238"/>
      <c r="J227" s="235"/>
      <c r="K227" s="235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153</v>
      </c>
      <c r="AU227" s="243" t="s">
        <v>82</v>
      </c>
      <c r="AV227" s="13" t="s">
        <v>80</v>
      </c>
      <c r="AW227" s="13" t="s">
        <v>33</v>
      </c>
      <c r="AX227" s="13" t="s">
        <v>72</v>
      </c>
      <c r="AY227" s="243" t="s">
        <v>138</v>
      </c>
    </row>
    <row r="228" s="14" customFormat="1">
      <c r="A228" s="14"/>
      <c r="B228" s="244"/>
      <c r="C228" s="245"/>
      <c r="D228" s="226" t="s">
        <v>153</v>
      </c>
      <c r="E228" s="246" t="s">
        <v>19</v>
      </c>
      <c r="F228" s="247" t="s">
        <v>627</v>
      </c>
      <c r="G228" s="245"/>
      <c r="H228" s="248">
        <v>36.399999999999999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153</v>
      </c>
      <c r="AU228" s="254" t="s">
        <v>82</v>
      </c>
      <c r="AV228" s="14" t="s">
        <v>82</v>
      </c>
      <c r="AW228" s="14" t="s">
        <v>33</v>
      </c>
      <c r="AX228" s="14" t="s">
        <v>72</v>
      </c>
      <c r="AY228" s="254" t="s">
        <v>138</v>
      </c>
    </row>
    <row r="229" s="12" customFormat="1" ht="22.8" customHeight="1">
      <c r="A229" s="12"/>
      <c r="B229" s="197"/>
      <c r="C229" s="198"/>
      <c r="D229" s="199" t="s">
        <v>71</v>
      </c>
      <c r="E229" s="211" t="s">
        <v>197</v>
      </c>
      <c r="F229" s="211" t="s">
        <v>321</v>
      </c>
      <c r="G229" s="198"/>
      <c r="H229" s="198"/>
      <c r="I229" s="201"/>
      <c r="J229" s="212">
        <f>BK229</f>
        <v>0</v>
      </c>
      <c r="K229" s="198"/>
      <c r="L229" s="203"/>
      <c r="M229" s="204"/>
      <c r="N229" s="205"/>
      <c r="O229" s="205"/>
      <c r="P229" s="206">
        <f>SUM(P230:P234)</f>
        <v>0</v>
      </c>
      <c r="Q229" s="205"/>
      <c r="R229" s="206">
        <f>SUM(R230:R234)</f>
        <v>1.3169599999999999</v>
      </c>
      <c r="S229" s="205"/>
      <c r="T229" s="207">
        <f>SUM(T230:T234)</f>
        <v>1.3200000000000001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8" t="s">
        <v>80</v>
      </c>
      <c r="AT229" s="209" t="s">
        <v>71</v>
      </c>
      <c r="AU229" s="209" t="s">
        <v>80</v>
      </c>
      <c r="AY229" s="208" t="s">
        <v>138</v>
      </c>
      <c r="BK229" s="210">
        <f>SUM(BK230:BK234)</f>
        <v>0</v>
      </c>
    </row>
    <row r="230" s="2" customFormat="1" ht="21.75" customHeight="1">
      <c r="A230" s="39"/>
      <c r="B230" s="40"/>
      <c r="C230" s="213" t="s">
        <v>342</v>
      </c>
      <c r="D230" s="213" t="s">
        <v>140</v>
      </c>
      <c r="E230" s="214" t="s">
        <v>628</v>
      </c>
      <c r="F230" s="215" t="s">
        <v>629</v>
      </c>
      <c r="G230" s="216" t="s">
        <v>325</v>
      </c>
      <c r="H230" s="217">
        <v>2</v>
      </c>
      <c r="I230" s="218"/>
      <c r="J230" s="219">
        <f>ROUND(I230*H230,2)</f>
        <v>0</v>
      </c>
      <c r="K230" s="215" t="s">
        <v>144</v>
      </c>
      <c r="L230" s="45"/>
      <c r="M230" s="220" t="s">
        <v>19</v>
      </c>
      <c r="N230" s="221" t="s">
        <v>43</v>
      </c>
      <c r="O230" s="85"/>
      <c r="P230" s="222">
        <f>O230*H230</f>
        <v>0</v>
      </c>
      <c r="Q230" s="222">
        <v>0.65847999999999995</v>
      </c>
      <c r="R230" s="222">
        <f>Q230*H230</f>
        <v>1.3169599999999999</v>
      </c>
      <c r="S230" s="222">
        <v>0.66000000000000003</v>
      </c>
      <c r="T230" s="223">
        <f>S230*H230</f>
        <v>1.3200000000000001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145</v>
      </c>
      <c r="AT230" s="224" t="s">
        <v>140</v>
      </c>
      <c r="AU230" s="224" t="s">
        <v>82</v>
      </c>
      <c r="AY230" s="18" t="s">
        <v>138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80</v>
      </c>
      <c r="BK230" s="225">
        <f>ROUND(I230*H230,2)</f>
        <v>0</v>
      </c>
      <c r="BL230" s="18" t="s">
        <v>145</v>
      </c>
      <c r="BM230" s="224" t="s">
        <v>630</v>
      </c>
    </row>
    <row r="231" s="2" customFormat="1">
      <c r="A231" s="39"/>
      <c r="B231" s="40"/>
      <c r="C231" s="41"/>
      <c r="D231" s="226" t="s">
        <v>147</v>
      </c>
      <c r="E231" s="41"/>
      <c r="F231" s="227" t="s">
        <v>631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147</v>
      </c>
      <c r="AU231" s="18" t="s">
        <v>82</v>
      </c>
    </row>
    <row r="232" s="2" customFormat="1">
      <c r="A232" s="39"/>
      <c r="B232" s="40"/>
      <c r="C232" s="41"/>
      <c r="D232" s="231" t="s">
        <v>149</v>
      </c>
      <c r="E232" s="41"/>
      <c r="F232" s="232" t="s">
        <v>632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149</v>
      </c>
      <c r="AU232" s="18" t="s">
        <v>82</v>
      </c>
    </row>
    <row r="233" s="13" customFormat="1">
      <c r="A233" s="13"/>
      <c r="B233" s="234"/>
      <c r="C233" s="235"/>
      <c r="D233" s="226" t="s">
        <v>153</v>
      </c>
      <c r="E233" s="236" t="s">
        <v>19</v>
      </c>
      <c r="F233" s="237" t="s">
        <v>328</v>
      </c>
      <c r="G233" s="235"/>
      <c r="H233" s="236" t="s">
        <v>19</v>
      </c>
      <c r="I233" s="238"/>
      <c r="J233" s="235"/>
      <c r="K233" s="235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153</v>
      </c>
      <c r="AU233" s="243" t="s">
        <v>82</v>
      </c>
      <c r="AV233" s="13" t="s">
        <v>80</v>
      </c>
      <c r="AW233" s="13" t="s">
        <v>33</v>
      </c>
      <c r="AX233" s="13" t="s">
        <v>72</v>
      </c>
      <c r="AY233" s="243" t="s">
        <v>138</v>
      </c>
    </row>
    <row r="234" s="14" customFormat="1">
      <c r="A234" s="14"/>
      <c r="B234" s="244"/>
      <c r="C234" s="245"/>
      <c r="D234" s="226" t="s">
        <v>153</v>
      </c>
      <c r="E234" s="246" t="s">
        <v>19</v>
      </c>
      <c r="F234" s="247" t="s">
        <v>633</v>
      </c>
      <c r="G234" s="245"/>
      <c r="H234" s="248">
        <v>2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153</v>
      </c>
      <c r="AU234" s="254" t="s">
        <v>82</v>
      </c>
      <c r="AV234" s="14" t="s">
        <v>82</v>
      </c>
      <c r="AW234" s="14" t="s">
        <v>33</v>
      </c>
      <c r="AX234" s="14" t="s">
        <v>72</v>
      </c>
      <c r="AY234" s="254" t="s">
        <v>138</v>
      </c>
    </row>
    <row r="235" s="12" customFormat="1" ht="22.8" customHeight="1">
      <c r="A235" s="12"/>
      <c r="B235" s="197"/>
      <c r="C235" s="198"/>
      <c r="D235" s="199" t="s">
        <v>71</v>
      </c>
      <c r="E235" s="211" t="s">
        <v>204</v>
      </c>
      <c r="F235" s="211" t="s">
        <v>634</v>
      </c>
      <c r="G235" s="198"/>
      <c r="H235" s="198"/>
      <c r="I235" s="201"/>
      <c r="J235" s="212">
        <f>BK235</f>
        <v>0</v>
      </c>
      <c r="K235" s="198"/>
      <c r="L235" s="203"/>
      <c r="M235" s="204"/>
      <c r="N235" s="205"/>
      <c r="O235" s="205"/>
      <c r="P235" s="206">
        <f>SUM(P236:P354)</f>
        <v>0</v>
      </c>
      <c r="Q235" s="205"/>
      <c r="R235" s="206">
        <f>SUM(R236:R354)</f>
        <v>38.241976000000001</v>
      </c>
      <c r="S235" s="205"/>
      <c r="T235" s="207">
        <f>SUM(T236:T354)</f>
        <v>21.707999999999998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8" t="s">
        <v>80</v>
      </c>
      <c r="AT235" s="209" t="s">
        <v>71</v>
      </c>
      <c r="AU235" s="209" t="s">
        <v>80</v>
      </c>
      <c r="AY235" s="208" t="s">
        <v>138</v>
      </c>
      <c r="BK235" s="210">
        <f>SUM(BK236:BK354)</f>
        <v>0</v>
      </c>
    </row>
    <row r="236" s="2" customFormat="1" ht="16.5" customHeight="1">
      <c r="A236" s="39"/>
      <c r="B236" s="40"/>
      <c r="C236" s="213" t="s">
        <v>352</v>
      </c>
      <c r="D236" s="213" t="s">
        <v>140</v>
      </c>
      <c r="E236" s="214" t="s">
        <v>635</v>
      </c>
      <c r="F236" s="215" t="s">
        <v>636</v>
      </c>
      <c r="G236" s="216" t="s">
        <v>325</v>
      </c>
      <c r="H236" s="217">
        <v>2</v>
      </c>
      <c r="I236" s="218"/>
      <c r="J236" s="219">
        <f>ROUND(I236*H236,2)</f>
        <v>0</v>
      </c>
      <c r="K236" s="215" t="s">
        <v>144</v>
      </c>
      <c r="L236" s="45"/>
      <c r="M236" s="220" t="s">
        <v>19</v>
      </c>
      <c r="N236" s="221" t="s">
        <v>43</v>
      </c>
      <c r="O236" s="85"/>
      <c r="P236" s="222">
        <f>O236*H236</f>
        <v>0</v>
      </c>
      <c r="Q236" s="222">
        <v>0.00069999999999999999</v>
      </c>
      <c r="R236" s="222">
        <f>Q236*H236</f>
        <v>0.0014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145</v>
      </c>
      <c r="AT236" s="224" t="s">
        <v>140</v>
      </c>
      <c r="AU236" s="224" t="s">
        <v>82</v>
      </c>
      <c r="AY236" s="18" t="s">
        <v>138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80</v>
      </c>
      <c r="BK236" s="225">
        <f>ROUND(I236*H236,2)</f>
        <v>0</v>
      </c>
      <c r="BL236" s="18" t="s">
        <v>145</v>
      </c>
      <c r="BM236" s="224" t="s">
        <v>637</v>
      </c>
    </row>
    <row r="237" s="2" customFormat="1">
      <c r="A237" s="39"/>
      <c r="B237" s="40"/>
      <c r="C237" s="41"/>
      <c r="D237" s="226" t="s">
        <v>147</v>
      </c>
      <c r="E237" s="41"/>
      <c r="F237" s="227" t="s">
        <v>638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147</v>
      </c>
      <c r="AU237" s="18" t="s">
        <v>82</v>
      </c>
    </row>
    <row r="238" s="2" customFormat="1">
      <c r="A238" s="39"/>
      <c r="B238" s="40"/>
      <c r="C238" s="41"/>
      <c r="D238" s="231" t="s">
        <v>149</v>
      </c>
      <c r="E238" s="41"/>
      <c r="F238" s="232" t="s">
        <v>639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149</v>
      </c>
      <c r="AU238" s="18" t="s">
        <v>82</v>
      </c>
    </row>
    <row r="239" s="13" customFormat="1">
      <c r="A239" s="13"/>
      <c r="B239" s="234"/>
      <c r="C239" s="235"/>
      <c r="D239" s="226" t="s">
        <v>153</v>
      </c>
      <c r="E239" s="236" t="s">
        <v>19</v>
      </c>
      <c r="F239" s="237" t="s">
        <v>489</v>
      </c>
      <c r="G239" s="235"/>
      <c r="H239" s="236" t="s">
        <v>19</v>
      </c>
      <c r="I239" s="238"/>
      <c r="J239" s="235"/>
      <c r="K239" s="235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153</v>
      </c>
      <c r="AU239" s="243" t="s">
        <v>82</v>
      </c>
      <c r="AV239" s="13" t="s">
        <v>80</v>
      </c>
      <c r="AW239" s="13" t="s">
        <v>33</v>
      </c>
      <c r="AX239" s="13" t="s">
        <v>72</v>
      </c>
      <c r="AY239" s="243" t="s">
        <v>138</v>
      </c>
    </row>
    <row r="240" s="14" customFormat="1">
      <c r="A240" s="14"/>
      <c r="B240" s="244"/>
      <c r="C240" s="245"/>
      <c r="D240" s="226" t="s">
        <v>153</v>
      </c>
      <c r="E240" s="246" t="s">
        <v>19</v>
      </c>
      <c r="F240" s="247" t="s">
        <v>640</v>
      </c>
      <c r="G240" s="245"/>
      <c r="H240" s="248">
        <v>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153</v>
      </c>
      <c r="AU240" s="254" t="s">
        <v>82</v>
      </c>
      <c r="AV240" s="14" t="s">
        <v>82</v>
      </c>
      <c r="AW240" s="14" t="s">
        <v>33</v>
      </c>
      <c r="AX240" s="14" t="s">
        <v>72</v>
      </c>
      <c r="AY240" s="254" t="s">
        <v>138</v>
      </c>
    </row>
    <row r="241" s="14" customFormat="1">
      <c r="A241" s="14"/>
      <c r="B241" s="244"/>
      <c r="C241" s="245"/>
      <c r="D241" s="226" t="s">
        <v>153</v>
      </c>
      <c r="E241" s="246" t="s">
        <v>19</v>
      </c>
      <c r="F241" s="247" t="s">
        <v>641</v>
      </c>
      <c r="G241" s="245"/>
      <c r="H241" s="248">
        <v>1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153</v>
      </c>
      <c r="AU241" s="254" t="s">
        <v>82</v>
      </c>
      <c r="AV241" s="14" t="s">
        <v>82</v>
      </c>
      <c r="AW241" s="14" t="s">
        <v>33</v>
      </c>
      <c r="AX241" s="14" t="s">
        <v>72</v>
      </c>
      <c r="AY241" s="254" t="s">
        <v>138</v>
      </c>
    </row>
    <row r="242" s="2" customFormat="1" ht="16.5" customHeight="1">
      <c r="A242" s="39"/>
      <c r="B242" s="40"/>
      <c r="C242" s="255" t="s">
        <v>356</v>
      </c>
      <c r="D242" s="255" t="s">
        <v>272</v>
      </c>
      <c r="E242" s="256" t="s">
        <v>642</v>
      </c>
      <c r="F242" s="257" t="s">
        <v>643</v>
      </c>
      <c r="G242" s="258" t="s">
        <v>325</v>
      </c>
      <c r="H242" s="259">
        <v>1</v>
      </c>
      <c r="I242" s="260"/>
      <c r="J242" s="261">
        <f>ROUND(I242*H242,2)</f>
        <v>0</v>
      </c>
      <c r="K242" s="257" t="s">
        <v>144</v>
      </c>
      <c r="L242" s="262"/>
      <c r="M242" s="263" t="s">
        <v>19</v>
      </c>
      <c r="N242" s="264" t="s">
        <v>43</v>
      </c>
      <c r="O242" s="85"/>
      <c r="P242" s="222">
        <f>O242*H242</f>
        <v>0</v>
      </c>
      <c r="Q242" s="222">
        <v>0.0050000000000000001</v>
      </c>
      <c r="R242" s="222">
        <f>Q242*H242</f>
        <v>0.0050000000000000001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197</v>
      </c>
      <c r="AT242" s="224" t="s">
        <v>272</v>
      </c>
      <c r="AU242" s="224" t="s">
        <v>82</v>
      </c>
      <c r="AY242" s="18" t="s">
        <v>138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80</v>
      </c>
      <c r="BK242" s="225">
        <f>ROUND(I242*H242,2)</f>
        <v>0</v>
      </c>
      <c r="BL242" s="18" t="s">
        <v>145</v>
      </c>
      <c r="BM242" s="224" t="s">
        <v>644</v>
      </c>
    </row>
    <row r="243" s="2" customFormat="1">
      <c r="A243" s="39"/>
      <c r="B243" s="40"/>
      <c r="C243" s="41"/>
      <c r="D243" s="226" t="s">
        <v>147</v>
      </c>
      <c r="E243" s="41"/>
      <c r="F243" s="227" t="s">
        <v>643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147</v>
      </c>
      <c r="AU243" s="18" t="s">
        <v>82</v>
      </c>
    </row>
    <row r="244" s="14" customFormat="1">
      <c r="A244" s="14"/>
      <c r="B244" s="244"/>
      <c r="C244" s="245"/>
      <c r="D244" s="226" t="s">
        <v>153</v>
      </c>
      <c r="E244" s="246" t="s">
        <v>19</v>
      </c>
      <c r="F244" s="247" t="s">
        <v>641</v>
      </c>
      <c r="G244" s="245"/>
      <c r="H244" s="248">
        <v>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153</v>
      </c>
      <c r="AU244" s="254" t="s">
        <v>82</v>
      </c>
      <c r="AV244" s="14" t="s">
        <v>82</v>
      </c>
      <c r="AW244" s="14" t="s">
        <v>33</v>
      </c>
      <c r="AX244" s="14" t="s">
        <v>72</v>
      </c>
      <c r="AY244" s="254" t="s">
        <v>138</v>
      </c>
    </row>
    <row r="245" s="2" customFormat="1" ht="16.5" customHeight="1">
      <c r="A245" s="39"/>
      <c r="B245" s="40"/>
      <c r="C245" s="255" t="s">
        <v>360</v>
      </c>
      <c r="D245" s="255" t="s">
        <v>272</v>
      </c>
      <c r="E245" s="256" t="s">
        <v>645</v>
      </c>
      <c r="F245" s="257" t="s">
        <v>646</v>
      </c>
      <c r="G245" s="258" t="s">
        <v>325</v>
      </c>
      <c r="H245" s="259">
        <v>1</v>
      </c>
      <c r="I245" s="260"/>
      <c r="J245" s="261">
        <f>ROUND(I245*H245,2)</f>
        <v>0</v>
      </c>
      <c r="K245" s="257" t="s">
        <v>144</v>
      </c>
      <c r="L245" s="262"/>
      <c r="M245" s="263" t="s">
        <v>19</v>
      </c>
      <c r="N245" s="264" t="s">
        <v>43</v>
      </c>
      <c r="O245" s="85"/>
      <c r="P245" s="222">
        <f>O245*H245</f>
        <v>0</v>
      </c>
      <c r="Q245" s="222">
        <v>0.0050000000000000001</v>
      </c>
      <c r="R245" s="222">
        <f>Q245*H245</f>
        <v>0.0050000000000000001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197</v>
      </c>
      <c r="AT245" s="224" t="s">
        <v>272</v>
      </c>
      <c r="AU245" s="224" t="s">
        <v>82</v>
      </c>
      <c r="AY245" s="18" t="s">
        <v>138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80</v>
      </c>
      <c r="BK245" s="225">
        <f>ROUND(I245*H245,2)</f>
        <v>0</v>
      </c>
      <c r="BL245" s="18" t="s">
        <v>145</v>
      </c>
      <c r="BM245" s="224" t="s">
        <v>647</v>
      </c>
    </row>
    <row r="246" s="2" customFormat="1">
      <c r="A246" s="39"/>
      <c r="B246" s="40"/>
      <c r="C246" s="41"/>
      <c r="D246" s="226" t="s">
        <v>147</v>
      </c>
      <c r="E246" s="41"/>
      <c r="F246" s="227" t="s">
        <v>646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147</v>
      </c>
      <c r="AU246" s="18" t="s">
        <v>82</v>
      </c>
    </row>
    <row r="247" s="14" customFormat="1">
      <c r="A247" s="14"/>
      <c r="B247" s="244"/>
      <c r="C247" s="245"/>
      <c r="D247" s="226" t="s">
        <v>153</v>
      </c>
      <c r="E247" s="246" t="s">
        <v>19</v>
      </c>
      <c r="F247" s="247" t="s">
        <v>640</v>
      </c>
      <c r="G247" s="245"/>
      <c r="H247" s="248">
        <v>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153</v>
      </c>
      <c r="AU247" s="254" t="s">
        <v>82</v>
      </c>
      <c r="AV247" s="14" t="s">
        <v>82</v>
      </c>
      <c r="AW247" s="14" t="s">
        <v>33</v>
      </c>
      <c r="AX247" s="14" t="s">
        <v>72</v>
      </c>
      <c r="AY247" s="254" t="s">
        <v>138</v>
      </c>
    </row>
    <row r="248" s="2" customFormat="1" ht="16.5" customHeight="1">
      <c r="A248" s="39"/>
      <c r="B248" s="40"/>
      <c r="C248" s="213" t="s">
        <v>364</v>
      </c>
      <c r="D248" s="213" t="s">
        <v>140</v>
      </c>
      <c r="E248" s="214" t="s">
        <v>648</v>
      </c>
      <c r="F248" s="215" t="s">
        <v>649</v>
      </c>
      <c r="G248" s="216" t="s">
        <v>325</v>
      </c>
      <c r="H248" s="217">
        <v>2</v>
      </c>
      <c r="I248" s="218"/>
      <c r="J248" s="219">
        <f>ROUND(I248*H248,2)</f>
        <v>0</v>
      </c>
      <c r="K248" s="215" t="s">
        <v>144</v>
      </c>
      <c r="L248" s="45"/>
      <c r="M248" s="220" t="s">
        <v>19</v>
      </c>
      <c r="N248" s="221" t="s">
        <v>43</v>
      </c>
      <c r="O248" s="85"/>
      <c r="P248" s="222">
        <f>O248*H248</f>
        <v>0</v>
      </c>
      <c r="Q248" s="222">
        <v>1.0000000000000001E-05</v>
      </c>
      <c r="R248" s="222">
        <f>Q248*H248</f>
        <v>2.0000000000000002E-05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145</v>
      </c>
      <c r="AT248" s="224" t="s">
        <v>140</v>
      </c>
      <c r="AU248" s="224" t="s">
        <v>82</v>
      </c>
      <c r="AY248" s="18" t="s">
        <v>138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80</v>
      </c>
      <c r="BK248" s="225">
        <f>ROUND(I248*H248,2)</f>
        <v>0</v>
      </c>
      <c r="BL248" s="18" t="s">
        <v>145</v>
      </c>
      <c r="BM248" s="224" t="s">
        <v>650</v>
      </c>
    </row>
    <row r="249" s="2" customFormat="1">
      <c r="A249" s="39"/>
      <c r="B249" s="40"/>
      <c r="C249" s="41"/>
      <c r="D249" s="226" t="s">
        <v>147</v>
      </c>
      <c r="E249" s="41"/>
      <c r="F249" s="227" t="s">
        <v>651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147</v>
      </c>
      <c r="AU249" s="18" t="s">
        <v>82</v>
      </c>
    </row>
    <row r="250" s="2" customFormat="1">
      <c r="A250" s="39"/>
      <c r="B250" s="40"/>
      <c r="C250" s="41"/>
      <c r="D250" s="231" t="s">
        <v>149</v>
      </c>
      <c r="E250" s="41"/>
      <c r="F250" s="232" t="s">
        <v>652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149</v>
      </c>
      <c r="AU250" s="18" t="s">
        <v>82</v>
      </c>
    </row>
    <row r="251" s="13" customFormat="1">
      <c r="A251" s="13"/>
      <c r="B251" s="234"/>
      <c r="C251" s="235"/>
      <c r="D251" s="226" t="s">
        <v>153</v>
      </c>
      <c r="E251" s="236" t="s">
        <v>19</v>
      </c>
      <c r="F251" s="237" t="s">
        <v>489</v>
      </c>
      <c r="G251" s="235"/>
      <c r="H251" s="236" t="s">
        <v>19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153</v>
      </c>
      <c r="AU251" s="243" t="s">
        <v>82</v>
      </c>
      <c r="AV251" s="13" t="s">
        <v>80</v>
      </c>
      <c r="AW251" s="13" t="s">
        <v>33</v>
      </c>
      <c r="AX251" s="13" t="s">
        <v>72</v>
      </c>
      <c r="AY251" s="243" t="s">
        <v>138</v>
      </c>
    </row>
    <row r="252" s="14" customFormat="1">
      <c r="A252" s="14"/>
      <c r="B252" s="244"/>
      <c r="C252" s="245"/>
      <c r="D252" s="226" t="s">
        <v>153</v>
      </c>
      <c r="E252" s="246" t="s">
        <v>19</v>
      </c>
      <c r="F252" s="247" t="s">
        <v>653</v>
      </c>
      <c r="G252" s="245"/>
      <c r="H252" s="248">
        <v>2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153</v>
      </c>
      <c r="AU252" s="254" t="s">
        <v>82</v>
      </c>
      <c r="AV252" s="14" t="s">
        <v>82</v>
      </c>
      <c r="AW252" s="14" t="s">
        <v>33</v>
      </c>
      <c r="AX252" s="14" t="s">
        <v>72</v>
      </c>
      <c r="AY252" s="254" t="s">
        <v>138</v>
      </c>
    </row>
    <row r="253" s="2" customFormat="1" ht="16.5" customHeight="1">
      <c r="A253" s="39"/>
      <c r="B253" s="40"/>
      <c r="C253" s="255" t="s">
        <v>368</v>
      </c>
      <c r="D253" s="255" t="s">
        <v>272</v>
      </c>
      <c r="E253" s="256" t="s">
        <v>654</v>
      </c>
      <c r="F253" s="257" t="s">
        <v>655</v>
      </c>
      <c r="G253" s="258" t="s">
        <v>325</v>
      </c>
      <c r="H253" s="259">
        <v>2</v>
      </c>
      <c r="I253" s="260"/>
      <c r="J253" s="261">
        <f>ROUND(I253*H253,2)</f>
        <v>0</v>
      </c>
      <c r="K253" s="257" t="s">
        <v>144</v>
      </c>
      <c r="L253" s="262"/>
      <c r="M253" s="263" t="s">
        <v>19</v>
      </c>
      <c r="N253" s="264" t="s">
        <v>43</v>
      </c>
      <c r="O253" s="85"/>
      <c r="P253" s="222">
        <f>O253*H253</f>
        <v>0</v>
      </c>
      <c r="Q253" s="222">
        <v>0.0025999999999999999</v>
      </c>
      <c r="R253" s="222">
        <f>Q253*H253</f>
        <v>0.0051999999999999998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197</v>
      </c>
      <c r="AT253" s="224" t="s">
        <v>272</v>
      </c>
      <c r="AU253" s="224" t="s">
        <v>82</v>
      </c>
      <c r="AY253" s="18" t="s">
        <v>138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80</v>
      </c>
      <c r="BK253" s="225">
        <f>ROUND(I253*H253,2)</f>
        <v>0</v>
      </c>
      <c r="BL253" s="18" t="s">
        <v>145</v>
      </c>
      <c r="BM253" s="224" t="s">
        <v>656</v>
      </c>
    </row>
    <row r="254" s="2" customFormat="1">
      <c r="A254" s="39"/>
      <c r="B254" s="40"/>
      <c r="C254" s="41"/>
      <c r="D254" s="226" t="s">
        <v>147</v>
      </c>
      <c r="E254" s="41"/>
      <c r="F254" s="227" t="s">
        <v>655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147</v>
      </c>
      <c r="AU254" s="18" t="s">
        <v>82</v>
      </c>
    </row>
    <row r="255" s="14" customFormat="1">
      <c r="A255" s="14"/>
      <c r="B255" s="244"/>
      <c r="C255" s="245"/>
      <c r="D255" s="226" t="s">
        <v>153</v>
      </c>
      <c r="E255" s="246" t="s">
        <v>19</v>
      </c>
      <c r="F255" s="247" t="s">
        <v>653</v>
      </c>
      <c r="G255" s="245"/>
      <c r="H255" s="248">
        <v>2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153</v>
      </c>
      <c r="AU255" s="254" t="s">
        <v>82</v>
      </c>
      <c r="AV255" s="14" t="s">
        <v>82</v>
      </c>
      <c r="AW255" s="14" t="s">
        <v>33</v>
      </c>
      <c r="AX255" s="14" t="s">
        <v>72</v>
      </c>
      <c r="AY255" s="254" t="s">
        <v>138</v>
      </c>
    </row>
    <row r="256" s="2" customFormat="1" ht="16.5" customHeight="1">
      <c r="A256" s="39"/>
      <c r="B256" s="40"/>
      <c r="C256" s="213" t="s">
        <v>375</v>
      </c>
      <c r="D256" s="213" t="s">
        <v>140</v>
      </c>
      <c r="E256" s="214" t="s">
        <v>657</v>
      </c>
      <c r="F256" s="215" t="s">
        <v>658</v>
      </c>
      <c r="G256" s="216" t="s">
        <v>325</v>
      </c>
      <c r="H256" s="217">
        <v>1</v>
      </c>
      <c r="I256" s="218"/>
      <c r="J256" s="219">
        <f>ROUND(I256*H256,2)</f>
        <v>0</v>
      </c>
      <c r="K256" s="215" t="s">
        <v>144</v>
      </c>
      <c r="L256" s="45"/>
      <c r="M256" s="220" t="s">
        <v>19</v>
      </c>
      <c r="N256" s="221" t="s">
        <v>43</v>
      </c>
      <c r="O256" s="85"/>
      <c r="P256" s="222">
        <f>O256*H256</f>
        <v>0</v>
      </c>
      <c r="Q256" s="222">
        <v>0.11241</v>
      </c>
      <c r="R256" s="222">
        <f>Q256*H256</f>
        <v>0.11241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145</v>
      </c>
      <c r="AT256" s="224" t="s">
        <v>140</v>
      </c>
      <c r="AU256" s="224" t="s">
        <v>82</v>
      </c>
      <c r="AY256" s="18" t="s">
        <v>138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80</v>
      </c>
      <c r="BK256" s="225">
        <f>ROUND(I256*H256,2)</f>
        <v>0</v>
      </c>
      <c r="BL256" s="18" t="s">
        <v>145</v>
      </c>
      <c r="BM256" s="224" t="s">
        <v>659</v>
      </c>
    </row>
    <row r="257" s="2" customFormat="1">
      <c r="A257" s="39"/>
      <c r="B257" s="40"/>
      <c r="C257" s="41"/>
      <c r="D257" s="226" t="s">
        <v>147</v>
      </c>
      <c r="E257" s="41"/>
      <c r="F257" s="227" t="s">
        <v>660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147</v>
      </c>
      <c r="AU257" s="18" t="s">
        <v>82</v>
      </c>
    </row>
    <row r="258" s="2" customFormat="1">
      <c r="A258" s="39"/>
      <c r="B258" s="40"/>
      <c r="C258" s="41"/>
      <c r="D258" s="231" t="s">
        <v>149</v>
      </c>
      <c r="E258" s="41"/>
      <c r="F258" s="232" t="s">
        <v>661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149</v>
      </c>
      <c r="AU258" s="18" t="s">
        <v>82</v>
      </c>
    </row>
    <row r="259" s="13" customFormat="1">
      <c r="A259" s="13"/>
      <c r="B259" s="234"/>
      <c r="C259" s="235"/>
      <c r="D259" s="226" t="s">
        <v>153</v>
      </c>
      <c r="E259" s="236" t="s">
        <v>19</v>
      </c>
      <c r="F259" s="237" t="s">
        <v>489</v>
      </c>
      <c r="G259" s="235"/>
      <c r="H259" s="236" t="s">
        <v>19</v>
      </c>
      <c r="I259" s="238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153</v>
      </c>
      <c r="AU259" s="243" t="s">
        <v>82</v>
      </c>
      <c r="AV259" s="13" t="s">
        <v>80</v>
      </c>
      <c r="AW259" s="13" t="s">
        <v>33</v>
      </c>
      <c r="AX259" s="13" t="s">
        <v>72</v>
      </c>
      <c r="AY259" s="243" t="s">
        <v>138</v>
      </c>
    </row>
    <row r="260" s="14" customFormat="1">
      <c r="A260" s="14"/>
      <c r="B260" s="244"/>
      <c r="C260" s="245"/>
      <c r="D260" s="226" t="s">
        <v>153</v>
      </c>
      <c r="E260" s="246" t="s">
        <v>19</v>
      </c>
      <c r="F260" s="247" t="s">
        <v>662</v>
      </c>
      <c r="G260" s="245"/>
      <c r="H260" s="248">
        <v>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153</v>
      </c>
      <c r="AU260" s="254" t="s">
        <v>82</v>
      </c>
      <c r="AV260" s="14" t="s">
        <v>82</v>
      </c>
      <c r="AW260" s="14" t="s">
        <v>33</v>
      </c>
      <c r="AX260" s="14" t="s">
        <v>72</v>
      </c>
      <c r="AY260" s="254" t="s">
        <v>138</v>
      </c>
    </row>
    <row r="261" s="2" customFormat="1" ht="16.5" customHeight="1">
      <c r="A261" s="39"/>
      <c r="B261" s="40"/>
      <c r="C261" s="255" t="s">
        <v>379</v>
      </c>
      <c r="D261" s="255" t="s">
        <v>272</v>
      </c>
      <c r="E261" s="256" t="s">
        <v>663</v>
      </c>
      <c r="F261" s="257" t="s">
        <v>664</v>
      </c>
      <c r="G261" s="258" t="s">
        <v>325</v>
      </c>
      <c r="H261" s="259">
        <v>1</v>
      </c>
      <c r="I261" s="260"/>
      <c r="J261" s="261">
        <f>ROUND(I261*H261,2)</f>
        <v>0</v>
      </c>
      <c r="K261" s="257" t="s">
        <v>144</v>
      </c>
      <c r="L261" s="262"/>
      <c r="M261" s="263" t="s">
        <v>19</v>
      </c>
      <c r="N261" s="264" t="s">
        <v>43</v>
      </c>
      <c r="O261" s="85"/>
      <c r="P261" s="222">
        <f>O261*H261</f>
        <v>0</v>
      </c>
      <c r="Q261" s="222">
        <v>0.0064999999999999997</v>
      </c>
      <c r="R261" s="222">
        <f>Q261*H261</f>
        <v>0.0064999999999999997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197</v>
      </c>
      <c r="AT261" s="224" t="s">
        <v>272</v>
      </c>
      <c r="AU261" s="224" t="s">
        <v>82</v>
      </c>
      <c r="AY261" s="18" t="s">
        <v>138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80</v>
      </c>
      <c r="BK261" s="225">
        <f>ROUND(I261*H261,2)</f>
        <v>0</v>
      </c>
      <c r="BL261" s="18" t="s">
        <v>145</v>
      </c>
      <c r="BM261" s="224" t="s">
        <v>665</v>
      </c>
    </row>
    <row r="262" s="2" customFormat="1">
      <c r="A262" s="39"/>
      <c r="B262" s="40"/>
      <c r="C262" s="41"/>
      <c r="D262" s="226" t="s">
        <v>147</v>
      </c>
      <c r="E262" s="41"/>
      <c r="F262" s="227" t="s">
        <v>664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147</v>
      </c>
      <c r="AU262" s="18" t="s">
        <v>82</v>
      </c>
    </row>
    <row r="263" s="2" customFormat="1" ht="16.5" customHeight="1">
      <c r="A263" s="39"/>
      <c r="B263" s="40"/>
      <c r="C263" s="255" t="s">
        <v>386</v>
      </c>
      <c r="D263" s="255" t="s">
        <v>272</v>
      </c>
      <c r="E263" s="256" t="s">
        <v>666</v>
      </c>
      <c r="F263" s="257" t="s">
        <v>667</v>
      </c>
      <c r="G263" s="258" t="s">
        <v>325</v>
      </c>
      <c r="H263" s="259">
        <v>1</v>
      </c>
      <c r="I263" s="260"/>
      <c r="J263" s="261">
        <f>ROUND(I263*H263,2)</f>
        <v>0</v>
      </c>
      <c r="K263" s="257" t="s">
        <v>144</v>
      </c>
      <c r="L263" s="262"/>
      <c r="M263" s="263" t="s">
        <v>19</v>
      </c>
      <c r="N263" s="264" t="s">
        <v>43</v>
      </c>
      <c r="O263" s="85"/>
      <c r="P263" s="222">
        <f>O263*H263</f>
        <v>0</v>
      </c>
      <c r="Q263" s="222">
        <v>0.00040000000000000002</v>
      </c>
      <c r="R263" s="222">
        <f>Q263*H263</f>
        <v>0.00040000000000000002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197</v>
      </c>
      <c r="AT263" s="224" t="s">
        <v>272</v>
      </c>
      <c r="AU263" s="224" t="s">
        <v>82</v>
      </c>
      <c r="AY263" s="18" t="s">
        <v>138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8" t="s">
        <v>80</v>
      </c>
      <c r="BK263" s="225">
        <f>ROUND(I263*H263,2)</f>
        <v>0</v>
      </c>
      <c r="BL263" s="18" t="s">
        <v>145</v>
      </c>
      <c r="BM263" s="224" t="s">
        <v>668</v>
      </c>
    </row>
    <row r="264" s="2" customFormat="1">
      <c r="A264" s="39"/>
      <c r="B264" s="40"/>
      <c r="C264" s="41"/>
      <c r="D264" s="226" t="s">
        <v>147</v>
      </c>
      <c r="E264" s="41"/>
      <c r="F264" s="227" t="s">
        <v>667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147</v>
      </c>
      <c r="AU264" s="18" t="s">
        <v>82</v>
      </c>
    </row>
    <row r="265" s="2" customFormat="1" ht="16.5" customHeight="1">
      <c r="A265" s="39"/>
      <c r="B265" s="40"/>
      <c r="C265" s="255" t="s">
        <v>390</v>
      </c>
      <c r="D265" s="255" t="s">
        <v>272</v>
      </c>
      <c r="E265" s="256" t="s">
        <v>669</v>
      </c>
      <c r="F265" s="257" t="s">
        <v>670</v>
      </c>
      <c r="G265" s="258" t="s">
        <v>325</v>
      </c>
      <c r="H265" s="259">
        <v>1</v>
      </c>
      <c r="I265" s="260"/>
      <c r="J265" s="261">
        <f>ROUND(I265*H265,2)</f>
        <v>0</v>
      </c>
      <c r="K265" s="257" t="s">
        <v>144</v>
      </c>
      <c r="L265" s="262"/>
      <c r="M265" s="263" t="s">
        <v>19</v>
      </c>
      <c r="N265" s="264" t="s">
        <v>43</v>
      </c>
      <c r="O265" s="85"/>
      <c r="P265" s="222">
        <f>O265*H265</f>
        <v>0</v>
      </c>
      <c r="Q265" s="222">
        <v>0.00014999999999999999</v>
      </c>
      <c r="R265" s="222">
        <f>Q265*H265</f>
        <v>0.00014999999999999999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197</v>
      </c>
      <c r="AT265" s="224" t="s">
        <v>272</v>
      </c>
      <c r="AU265" s="224" t="s">
        <v>82</v>
      </c>
      <c r="AY265" s="18" t="s">
        <v>138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80</v>
      </c>
      <c r="BK265" s="225">
        <f>ROUND(I265*H265,2)</f>
        <v>0</v>
      </c>
      <c r="BL265" s="18" t="s">
        <v>145</v>
      </c>
      <c r="BM265" s="224" t="s">
        <v>671</v>
      </c>
    </row>
    <row r="266" s="2" customFormat="1">
      <c r="A266" s="39"/>
      <c r="B266" s="40"/>
      <c r="C266" s="41"/>
      <c r="D266" s="226" t="s">
        <v>147</v>
      </c>
      <c r="E266" s="41"/>
      <c r="F266" s="227" t="s">
        <v>670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147</v>
      </c>
      <c r="AU266" s="18" t="s">
        <v>82</v>
      </c>
    </row>
    <row r="267" s="2" customFormat="1" ht="16.5" customHeight="1">
      <c r="A267" s="39"/>
      <c r="B267" s="40"/>
      <c r="C267" s="213" t="s">
        <v>397</v>
      </c>
      <c r="D267" s="213" t="s">
        <v>140</v>
      </c>
      <c r="E267" s="214" t="s">
        <v>672</v>
      </c>
      <c r="F267" s="215" t="s">
        <v>673</v>
      </c>
      <c r="G267" s="216" t="s">
        <v>143</v>
      </c>
      <c r="H267" s="217">
        <v>16.5</v>
      </c>
      <c r="I267" s="218"/>
      <c r="J267" s="219">
        <f>ROUND(I267*H267,2)</f>
        <v>0</v>
      </c>
      <c r="K267" s="215" t="s">
        <v>144</v>
      </c>
      <c r="L267" s="45"/>
      <c r="M267" s="220" t="s">
        <v>19</v>
      </c>
      <c r="N267" s="221" t="s">
        <v>43</v>
      </c>
      <c r="O267" s="85"/>
      <c r="P267" s="222">
        <f>O267*H267</f>
        <v>0</v>
      </c>
      <c r="Q267" s="222">
        <v>0.0025999999999999999</v>
      </c>
      <c r="R267" s="222">
        <f>Q267*H267</f>
        <v>0.042900000000000001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145</v>
      </c>
      <c r="AT267" s="224" t="s">
        <v>140</v>
      </c>
      <c r="AU267" s="224" t="s">
        <v>82</v>
      </c>
      <c r="AY267" s="18" t="s">
        <v>138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80</v>
      </c>
      <c r="BK267" s="225">
        <f>ROUND(I267*H267,2)</f>
        <v>0</v>
      </c>
      <c r="BL267" s="18" t="s">
        <v>145</v>
      </c>
      <c r="BM267" s="224" t="s">
        <v>674</v>
      </c>
    </row>
    <row r="268" s="2" customFormat="1">
      <c r="A268" s="39"/>
      <c r="B268" s="40"/>
      <c r="C268" s="41"/>
      <c r="D268" s="226" t="s">
        <v>147</v>
      </c>
      <c r="E268" s="41"/>
      <c r="F268" s="227" t="s">
        <v>675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147</v>
      </c>
      <c r="AU268" s="18" t="s">
        <v>82</v>
      </c>
    </row>
    <row r="269" s="2" customFormat="1">
      <c r="A269" s="39"/>
      <c r="B269" s="40"/>
      <c r="C269" s="41"/>
      <c r="D269" s="231" t="s">
        <v>149</v>
      </c>
      <c r="E269" s="41"/>
      <c r="F269" s="232" t="s">
        <v>676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149</v>
      </c>
      <c r="AU269" s="18" t="s">
        <v>82</v>
      </c>
    </row>
    <row r="270" s="13" customFormat="1">
      <c r="A270" s="13"/>
      <c r="B270" s="234"/>
      <c r="C270" s="235"/>
      <c r="D270" s="226" t="s">
        <v>153</v>
      </c>
      <c r="E270" s="236" t="s">
        <v>19</v>
      </c>
      <c r="F270" s="237" t="s">
        <v>489</v>
      </c>
      <c r="G270" s="235"/>
      <c r="H270" s="236" t="s">
        <v>19</v>
      </c>
      <c r="I270" s="238"/>
      <c r="J270" s="235"/>
      <c r="K270" s="235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153</v>
      </c>
      <c r="AU270" s="243" t="s">
        <v>82</v>
      </c>
      <c r="AV270" s="13" t="s">
        <v>80</v>
      </c>
      <c r="AW270" s="13" t="s">
        <v>33</v>
      </c>
      <c r="AX270" s="13" t="s">
        <v>72</v>
      </c>
      <c r="AY270" s="243" t="s">
        <v>138</v>
      </c>
    </row>
    <row r="271" s="14" customFormat="1">
      <c r="A271" s="14"/>
      <c r="B271" s="244"/>
      <c r="C271" s="245"/>
      <c r="D271" s="226" t="s">
        <v>153</v>
      </c>
      <c r="E271" s="246" t="s">
        <v>19</v>
      </c>
      <c r="F271" s="247" t="s">
        <v>677</v>
      </c>
      <c r="G271" s="245"/>
      <c r="H271" s="248">
        <v>16.5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153</v>
      </c>
      <c r="AU271" s="254" t="s">
        <v>82</v>
      </c>
      <c r="AV271" s="14" t="s">
        <v>82</v>
      </c>
      <c r="AW271" s="14" t="s">
        <v>33</v>
      </c>
      <c r="AX271" s="14" t="s">
        <v>72</v>
      </c>
      <c r="AY271" s="254" t="s">
        <v>138</v>
      </c>
    </row>
    <row r="272" s="2" customFormat="1" ht="16.5" customHeight="1">
      <c r="A272" s="39"/>
      <c r="B272" s="40"/>
      <c r="C272" s="213" t="s">
        <v>401</v>
      </c>
      <c r="D272" s="213" t="s">
        <v>140</v>
      </c>
      <c r="E272" s="214" t="s">
        <v>678</v>
      </c>
      <c r="F272" s="215" t="s">
        <v>679</v>
      </c>
      <c r="G272" s="216" t="s">
        <v>143</v>
      </c>
      <c r="H272" s="217">
        <v>16.5</v>
      </c>
      <c r="I272" s="218"/>
      <c r="J272" s="219">
        <f>ROUND(I272*H272,2)</f>
        <v>0</v>
      </c>
      <c r="K272" s="215" t="s">
        <v>144</v>
      </c>
      <c r="L272" s="45"/>
      <c r="M272" s="220" t="s">
        <v>19</v>
      </c>
      <c r="N272" s="221" t="s">
        <v>43</v>
      </c>
      <c r="O272" s="85"/>
      <c r="P272" s="222">
        <f>O272*H272</f>
        <v>0</v>
      </c>
      <c r="Q272" s="222">
        <v>1.0000000000000001E-05</v>
      </c>
      <c r="R272" s="222">
        <f>Q272*H272</f>
        <v>0.00016500000000000003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145</v>
      </c>
      <c r="AT272" s="224" t="s">
        <v>140</v>
      </c>
      <c r="AU272" s="224" t="s">
        <v>82</v>
      </c>
      <c r="AY272" s="18" t="s">
        <v>138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80</v>
      </c>
      <c r="BK272" s="225">
        <f>ROUND(I272*H272,2)</f>
        <v>0</v>
      </c>
      <c r="BL272" s="18" t="s">
        <v>145</v>
      </c>
      <c r="BM272" s="224" t="s">
        <v>680</v>
      </c>
    </row>
    <row r="273" s="2" customFormat="1">
      <c r="A273" s="39"/>
      <c r="B273" s="40"/>
      <c r="C273" s="41"/>
      <c r="D273" s="226" t="s">
        <v>147</v>
      </c>
      <c r="E273" s="41"/>
      <c r="F273" s="227" t="s">
        <v>681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147</v>
      </c>
      <c r="AU273" s="18" t="s">
        <v>82</v>
      </c>
    </row>
    <row r="274" s="2" customFormat="1">
      <c r="A274" s="39"/>
      <c r="B274" s="40"/>
      <c r="C274" s="41"/>
      <c r="D274" s="231" t="s">
        <v>149</v>
      </c>
      <c r="E274" s="41"/>
      <c r="F274" s="232" t="s">
        <v>682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149</v>
      </c>
      <c r="AU274" s="18" t="s">
        <v>82</v>
      </c>
    </row>
    <row r="275" s="13" customFormat="1">
      <c r="A275" s="13"/>
      <c r="B275" s="234"/>
      <c r="C275" s="235"/>
      <c r="D275" s="226" t="s">
        <v>153</v>
      </c>
      <c r="E275" s="236" t="s">
        <v>19</v>
      </c>
      <c r="F275" s="237" t="s">
        <v>489</v>
      </c>
      <c r="G275" s="235"/>
      <c r="H275" s="236" t="s">
        <v>19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153</v>
      </c>
      <c r="AU275" s="243" t="s">
        <v>82</v>
      </c>
      <c r="AV275" s="13" t="s">
        <v>80</v>
      </c>
      <c r="AW275" s="13" t="s">
        <v>33</v>
      </c>
      <c r="AX275" s="13" t="s">
        <v>72</v>
      </c>
      <c r="AY275" s="243" t="s">
        <v>138</v>
      </c>
    </row>
    <row r="276" s="14" customFormat="1">
      <c r="A276" s="14"/>
      <c r="B276" s="244"/>
      <c r="C276" s="245"/>
      <c r="D276" s="226" t="s">
        <v>153</v>
      </c>
      <c r="E276" s="246" t="s">
        <v>19</v>
      </c>
      <c r="F276" s="247" t="s">
        <v>683</v>
      </c>
      <c r="G276" s="245"/>
      <c r="H276" s="248">
        <v>16.5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153</v>
      </c>
      <c r="AU276" s="254" t="s">
        <v>82</v>
      </c>
      <c r="AV276" s="14" t="s">
        <v>82</v>
      </c>
      <c r="AW276" s="14" t="s">
        <v>33</v>
      </c>
      <c r="AX276" s="14" t="s">
        <v>72</v>
      </c>
      <c r="AY276" s="254" t="s">
        <v>138</v>
      </c>
    </row>
    <row r="277" s="2" customFormat="1" ht="16.5" customHeight="1">
      <c r="A277" s="39"/>
      <c r="B277" s="40"/>
      <c r="C277" s="213" t="s">
        <v>410</v>
      </c>
      <c r="D277" s="213" t="s">
        <v>140</v>
      </c>
      <c r="E277" s="214" t="s">
        <v>343</v>
      </c>
      <c r="F277" s="215" t="s">
        <v>344</v>
      </c>
      <c r="G277" s="216" t="s">
        <v>192</v>
      </c>
      <c r="H277" s="217">
        <v>35.5</v>
      </c>
      <c r="I277" s="218"/>
      <c r="J277" s="219">
        <f>ROUND(I277*H277,2)</f>
        <v>0</v>
      </c>
      <c r="K277" s="215" t="s">
        <v>144</v>
      </c>
      <c r="L277" s="45"/>
      <c r="M277" s="220" t="s">
        <v>19</v>
      </c>
      <c r="N277" s="221" t="s">
        <v>43</v>
      </c>
      <c r="O277" s="85"/>
      <c r="P277" s="222">
        <f>O277*H277</f>
        <v>0</v>
      </c>
      <c r="Q277" s="222">
        <v>0.20219000000000001</v>
      </c>
      <c r="R277" s="222">
        <f>Q277*H277</f>
        <v>7.1777450000000007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145</v>
      </c>
      <c r="AT277" s="224" t="s">
        <v>140</v>
      </c>
      <c r="AU277" s="224" t="s">
        <v>82</v>
      </c>
      <c r="AY277" s="18" t="s">
        <v>138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80</v>
      </c>
      <c r="BK277" s="225">
        <f>ROUND(I277*H277,2)</f>
        <v>0</v>
      </c>
      <c r="BL277" s="18" t="s">
        <v>145</v>
      </c>
      <c r="BM277" s="224" t="s">
        <v>345</v>
      </c>
    </row>
    <row r="278" s="2" customFormat="1">
      <c r="A278" s="39"/>
      <c r="B278" s="40"/>
      <c r="C278" s="41"/>
      <c r="D278" s="226" t="s">
        <v>147</v>
      </c>
      <c r="E278" s="41"/>
      <c r="F278" s="227" t="s">
        <v>346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147</v>
      </c>
      <c r="AU278" s="18" t="s">
        <v>82</v>
      </c>
    </row>
    <row r="279" s="2" customFormat="1">
      <c r="A279" s="39"/>
      <c r="B279" s="40"/>
      <c r="C279" s="41"/>
      <c r="D279" s="231" t="s">
        <v>149</v>
      </c>
      <c r="E279" s="41"/>
      <c r="F279" s="232" t="s">
        <v>347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149</v>
      </c>
      <c r="AU279" s="18" t="s">
        <v>82</v>
      </c>
    </row>
    <row r="280" s="13" customFormat="1">
      <c r="A280" s="13"/>
      <c r="B280" s="234"/>
      <c r="C280" s="235"/>
      <c r="D280" s="226" t="s">
        <v>153</v>
      </c>
      <c r="E280" s="236" t="s">
        <v>19</v>
      </c>
      <c r="F280" s="237" t="s">
        <v>307</v>
      </c>
      <c r="G280" s="235"/>
      <c r="H280" s="236" t="s">
        <v>19</v>
      </c>
      <c r="I280" s="238"/>
      <c r="J280" s="235"/>
      <c r="K280" s="235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153</v>
      </c>
      <c r="AU280" s="243" t="s">
        <v>82</v>
      </c>
      <c r="AV280" s="13" t="s">
        <v>80</v>
      </c>
      <c r="AW280" s="13" t="s">
        <v>33</v>
      </c>
      <c r="AX280" s="13" t="s">
        <v>72</v>
      </c>
      <c r="AY280" s="243" t="s">
        <v>138</v>
      </c>
    </row>
    <row r="281" s="14" customFormat="1">
      <c r="A281" s="14"/>
      <c r="B281" s="244"/>
      <c r="C281" s="245"/>
      <c r="D281" s="226" t="s">
        <v>153</v>
      </c>
      <c r="E281" s="246" t="s">
        <v>19</v>
      </c>
      <c r="F281" s="247" t="s">
        <v>684</v>
      </c>
      <c r="G281" s="245"/>
      <c r="H281" s="248">
        <v>10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153</v>
      </c>
      <c r="AU281" s="254" t="s">
        <v>82</v>
      </c>
      <c r="AV281" s="14" t="s">
        <v>82</v>
      </c>
      <c r="AW281" s="14" t="s">
        <v>33</v>
      </c>
      <c r="AX281" s="14" t="s">
        <v>72</v>
      </c>
      <c r="AY281" s="254" t="s">
        <v>138</v>
      </c>
    </row>
    <row r="282" s="14" customFormat="1">
      <c r="A282" s="14"/>
      <c r="B282" s="244"/>
      <c r="C282" s="245"/>
      <c r="D282" s="226" t="s">
        <v>153</v>
      </c>
      <c r="E282" s="246" t="s">
        <v>19</v>
      </c>
      <c r="F282" s="247" t="s">
        <v>685</v>
      </c>
      <c r="G282" s="245"/>
      <c r="H282" s="248">
        <v>18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153</v>
      </c>
      <c r="AU282" s="254" t="s">
        <v>82</v>
      </c>
      <c r="AV282" s="14" t="s">
        <v>82</v>
      </c>
      <c r="AW282" s="14" t="s">
        <v>33</v>
      </c>
      <c r="AX282" s="14" t="s">
        <v>72</v>
      </c>
      <c r="AY282" s="254" t="s">
        <v>138</v>
      </c>
    </row>
    <row r="283" s="14" customFormat="1">
      <c r="A283" s="14"/>
      <c r="B283" s="244"/>
      <c r="C283" s="245"/>
      <c r="D283" s="226" t="s">
        <v>153</v>
      </c>
      <c r="E283" s="246" t="s">
        <v>19</v>
      </c>
      <c r="F283" s="247" t="s">
        <v>686</v>
      </c>
      <c r="G283" s="245"/>
      <c r="H283" s="248">
        <v>3.5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153</v>
      </c>
      <c r="AU283" s="254" t="s">
        <v>82</v>
      </c>
      <c r="AV283" s="14" t="s">
        <v>82</v>
      </c>
      <c r="AW283" s="14" t="s">
        <v>33</v>
      </c>
      <c r="AX283" s="14" t="s">
        <v>72</v>
      </c>
      <c r="AY283" s="254" t="s">
        <v>138</v>
      </c>
    </row>
    <row r="284" s="14" customFormat="1">
      <c r="A284" s="14"/>
      <c r="B284" s="244"/>
      <c r="C284" s="245"/>
      <c r="D284" s="226" t="s">
        <v>153</v>
      </c>
      <c r="E284" s="246" t="s">
        <v>19</v>
      </c>
      <c r="F284" s="247" t="s">
        <v>687</v>
      </c>
      <c r="G284" s="245"/>
      <c r="H284" s="248">
        <v>4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153</v>
      </c>
      <c r="AU284" s="254" t="s">
        <v>82</v>
      </c>
      <c r="AV284" s="14" t="s">
        <v>82</v>
      </c>
      <c r="AW284" s="14" t="s">
        <v>33</v>
      </c>
      <c r="AX284" s="14" t="s">
        <v>72</v>
      </c>
      <c r="AY284" s="254" t="s">
        <v>138</v>
      </c>
    </row>
    <row r="285" s="2" customFormat="1" ht="16.5" customHeight="1">
      <c r="A285" s="39"/>
      <c r="B285" s="40"/>
      <c r="C285" s="255" t="s">
        <v>417</v>
      </c>
      <c r="D285" s="255" t="s">
        <v>272</v>
      </c>
      <c r="E285" s="256" t="s">
        <v>353</v>
      </c>
      <c r="F285" s="257" t="s">
        <v>354</v>
      </c>
      <c r="G285" s="258" t="s">
        <v>192</v>
      </c>
      <c r="H285" s="259">
        <v>10</v>
      </c>
      <c r="I285" s="260"/>
      <c r="J285" s="261">
        <f>ROUND(I285*H285,2)</f>
        <v>0</v>
      </c>
      <c r="K285" s="257" t="s">
        <v>144</v>
      </c>
      <c r="L285" s="262"/>
      <c r="M285" s="263" t="s">
        <v>19</v>
      </c>
      <c r="N285" s="264" t="s">
        <v>43</v>
      </c>
      <c r="O285" s="85"/>
      <c r="P285" s="222">
        <f>O285*H285</f>
        <v>0</v>
      </c>
      <c r="Q285" s="222">
        <v>0.048300000000000003</v>
      </c>
      <c r="R285" s="222">
        <f>Q285*H285</f>
        <v>0.48300000000000004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197</v>
      </c>
      <c r="AT285" s="224" t="s">
        <v>272</v>
      </c>
      <c r="AU285" s="224" t="s">
        <v>82</v>
      </c>
      <c r="AY285" s="18" t="s">
        <v>138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80</v>
      </c>
      <c r="BK285" s="225">
        <f>ROUND(I285*H285,2)</f>
        <v>0</v>
      </c>
      <c r="BL285" s="18" t="s">
        <v>145</v>
      </c>
      <c r="BM285" s="224" t="s">
        <v>355</v>
      </c>
    </row>
    <row r="286" s="2" customFormat="1">
      <c r="A286" s="39"/>
      <c r="B286" s="40"/>
      <c r="C286" s="41"/>
      <c r="D286" s="226" t="s">
        <v>147</v>
      </c>
      <c r="E286" s="41"/>
      <c r="F286" s="227" t="s">
        <v>354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147</v>
      </c>
      <c r="AU286" s="18" t="s">
        <v>82</v>
      </c>
    </row>
    <row r="287" s="13" customFormat="1">
      <c r="A287" s="13"/>
      <c r="B287" s="234"/>
      <c r="C287" s="235"/>
      <c r="D287" s="226" t="s">
        <v>153</v>
      </c>
      <c r="E287" s="236" t="s">
        <v>19</v>
      </c>
      <c r="F287" s="237" t="s">
        <v>307</v>
      </c>
      <c r="G287" s="235"/>
      <c r="H287" s="236" t="s">
        <v>19</v>
      </c>
      <c r="I287" s="238"/>
      <c r="J287" s="235"/>
      <c r="K287" s="235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153</v>
      </c>
      <c r="AU287" s="243" t="s">
        <v>82</v>
      </c>
      <c r="AV287" s="13" t="s">
        <v>80</v>
      </c>
      <c r="AW287" s="13" t="s">
        <v>33</v>
      </c>
      <c r="AX287" s="13" t="s">
        <v>72</v>
      </c>
      <c r="AY287" s="243" t="s">
        <v>138</v>
      </c>
    </row>
    <row r="288" s="14" customFormat="1">
      <c r="A288" s="14"/>
      <c r="B288" s="244"/>
      <c r="C288" s="245"/>
      <c r="D288" s="226" t="s">
        <v>153</v>
      </c>
      <c r="E288" s="246" t="s">
        <v>19</v>
      </c>
      <c r="F288" s="247" t="s">
        <v>684</v>
      </c>
      <c r="G288" s="245"/>
      <c r="H288" s="248">
        <v>10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153</v>
      </c>
      <c r="AU288" s="254" t="s">
        <v>82</v>
      </c>
      <c r="AV288" s="14" t="s">
        <v>82</v>
      </c>
      <c r="AW288" s="14" t="s">
        <v>33</v>
      </c>
      <c r="AX288" s="14" t="s">
        <v>72</v>
      </c>
      <c r="AY288" s="254" t="s">
        <v>138</v>
      </c>
    </row>
    <row r="289" s="2" customFormat="1" ht="16.5" customHeight="1">
      <c r="A289" s="39"/>
      <c r="B289" s="40"/>
      <c r="C289" s="255" t="s">
        <v>424</v>
      </c>
      <c r="D289" s="255" t="s">
        <v>272</v>
      </c>
      <c r="E289" s="256" t="s">
        <v>357</v>
      </c>
      <c r="F289" s="257" t="s">
        <v>358</v>
      </c>
      <c r="G289" s="258" t="s">
        <v>192</v>
      </c>
      <c r="H289" s="259">
        <v>18</v>
      </c>
      <c r="I289" s="260"/>
      <c r="J289" s="261">
        <f>ROUND(I289*H289,2)</f>
        <v>0</v>
      </c>
      <c r="K289" s="257" t="s">
        <v>19</v>
      </c>
      <c r="L289" s="262"/>
      <c r="M289" s="263" t="s">
        <v>19</v>
      </c>
      <c r="N289" s="264" t="s">
        <v>43</v>
      </c>
      <c r="O289" s="85"/>
      <c r="P289" s="222">
        <f>O289*H289</f>
        <v>0</v>
      </c>
      <c r="Q289" s="222">
        <v>0.10199999999999999</v>
      </c>
      <c r="R289" s="222">
        <f>Q289*H289</f>
        <v>1.8359999999999999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197</v>
      </c>
      <c r="AT289" s="224" t="s">
        <v>272</v>
      </c>
      <c r="AU289" s="224" t="s">
        <v>82</v>
      </c>
      <c r="AY289" s="18" t="s">
        <v>138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80</v>
      </c>
      <c r="BK289" s="225">
        <f>ROUND(I289*H289,2)</f>
        <v>0</v>
      </c>
      <c r="BL289" s="18" t="s">
        <v>145</v>
      </c>
      <c r="BM289" s="224" t="s">
        <v>359</v>
      </c>
    </row>
    <row r="290" s="2" customFormat="1">
      <c r="A290" s="39"/>
      <c r="B290" s="40"/>
      <c r="C290" s="41"/>
      <c r="D290" s="226" t="s">
        <v>147</v>
      </c>
      <c r="E290" s="41"/>
      <c r="F290" s="227" t="s">
        <v>358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147</v>
      </c>
      <c r="AU290" s="18" t="s">
        <v>82</v>
      </c>
    </row>
    <row r="291" s="13" customFormat="1">
      <c r="A291" s="13"/>
      <c r="B291" s="234"/>
      <c r="C291" s="235"/>
      <c r="D291" s="226" t="s">
        <v>153</v>
      </c>
      <c r="E291" s="236" t="s">
        <v>19</v>
      </c>
      <c r="F291" s="237" t="s">
        <v>307</v>
      </c>
      <c r="G291" s="235"/>
      <c r="H291" s="236" t="s">
        <v>19</v>
      </c>
      <c r="I291" s="238"/>
      <c r="J291" s="235"/>
      <c r="K291" s="235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153</v>
      </c>
      <c r="AU291" s="243" t="s">
        <v>82</v>
      </c>
      <c r="AV291" s="13" t="s">
        <v>80</v>
      </c>
      <c r="AW291" s="13" t="s">
        <v>33</v>
      </c>
      <c r="AX291" s="13" t="s">
        <v>72</v>
      </c>
      <c r="AY291" s="243" t="s">
        <v>138</v>
      </c>
    </row>
    <row r="292" s="14" customFormat="1">
      <c r="A292" s="14"/>
      <c r="B292" s="244"/>
      <c r="C292" s="245"/>
      <c r="D292" s="226" t="s">
        <v>153</v>
      </c>
      <c r="E292" s="246" t="s">
        <v>19</v>
      </c>
      <c r="F292" s="247" t="s">
        <v>685</v>
      </c>
      <c r="G292" s="245"/>
      <c r="H292" s="248">
        <v>18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153</v>
      </c>
      <c r="AU292" s="254" t="s">
        <v>82</v>
      </c>
      <c r="AV292" s="14" t="s">
        <v>82</v>
      </c>
      <c r="AW292" s="14" t="s">
        <v>33</v>
      </c>
      <c r="AX292" s="14" t="s">
        <v>72</v>
      </c>
      <c r="AY292" s="254" t="s">
        <v>138</v>
      </c>
    </row>
    <row r="293" s="2" customFormat="1" ht="16.5" customHeight="1">
      <c r="A293" s="39"/>
      <c r="B293" s="40"/>
      <c r="C293" s="255" t="s">
        <v>430</v>
      </c>
      <c r="D293" s="255" t="s">
        <v>272</v>
      </c>
      <c r="E293" s="256" t="s">
        <v>361</v>
      </c>
      <c r="F293" s="257" t="s">
        <v>362</v>
      </c>
      <c r="G293" s="258" t="s">
        <v>192</v>
      </c>
      <c r="H293" s="259">
        <v>3.5</v>
      </c>
      <c r="I293" s="260"/>
      <c r="J293" s="261">
        <f>ROUND(I293*H293,2)</f>
        <v>0</v>
      </c>
      <c r="K293" s="257" t="s">
        <v>19</v>
      </c>
      <c r="L293" s="262"/>
      <c r="M293" s="263" t="s">
        <v>19</v>
      </c>
      <c r="N293" s="264" t="s">
        <v>43</v>
      </c>
      <c r="O293" s="85"/>
      <c r="P293" s="222">
        <f>O293*H293</f>
        <v>0</v>
      </c>
      <c r="Q293" s="222">
        <v>0.10199999999999999</v>
      </c>
      <c r="R293" s="222">
        <f>Q293*H293</f>
        <v>0.35699999999999998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197</v>
      </c>
      <c r="AT293" s="224" t="s">
        <v>272</v>
      </c>
      <c r="AU293" s="224" t="s">
        <v>82</v>
      </c>
      <c r="AY293" s="18" t="s">
        <v>138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80</v>
      </c>
      <c r="BK293" s="225">
        <f>ROUND(I293*H293,2)</f>
        <v>0</v>
      </c>
      <c r="BL293" s="18" t="s">
        <v>145</v>
      </c>
      <c r="BM293" s="224" t="s">
        <v>363</v>
      </c>
    </row>
    <row r="294" s="2" customFormat="1">
      <c r="A294" s="39"/>
      <c r="B294" s="40"/>
      <c r="C294" s="41"/>
      <c r="D294" s="226" t="s">
        <v>147</v>
      </c>
      <c r="E294" s="41"/>
      <c r="F294" s="227" t="s">
        <v>362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147</v>
      </c>
      <c r="AU294" s="18" t="s">
        <v>82</v>
      </c>
    </row>
    <row r="295" s="13" customFormat="1">
      <c r="A295" s="13"/>
      <c r="B295" s="234"/>
      <c r="C295" s="235"/>
      <c r="D295" s="226" t="s">
        <v>153</v>
      </c>
      <c r="E295" s="236" t="s">
        <v>19</v>
      </c>
      <c r="F295" s="237" t="s">
        <v>307</v>
      </c>
      <c r="G295" s="235"/>
      <c r="H295" s="236" t="s">
        <v>19</v>
      </c>
      <c r="I295" s="238"/>
      <c r="J295" s="235"/>
      <c r="K295" s="235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153</v>
      </c>
      <c r="AU295" s="243" t="s">
        <v>82</v>
      </c>
      <c r="AV295" s="13" t="s">
        <v>80</v>
      </c>
      <c r="AW295" s="13" t="s">
        <v>33</v>
      </c>
      <c r="AX295" s="13" t="s">
        <v>72</v>
      </c>
      <c r="AY295" s="243" t="s">
        <v>138</v>
      </c>
    </row>
    <row r="296" s="14" customFormat="1">
      <c r="A296" s="14"/>
      <c r="B296" s="244"/>
      <c r="C296" s="245"/>
      <c r="D296" s="226" t="s">
        <v>153</v>
      </c>
      <c r="E296" s="246" t="s">
        <v>19</v>
      </c>
      <c r="F296" s="247" t="s">
        <v>686</v>
      </c>
      <c r="G296" s="245"/>
      <c r="H296" s="248">
        <v>3.5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153</v>
      </c>
      <c r="AU296" s="254" t="s">
        <v>82</v>
      </c>
      <c r="AV296" s="14" t="s">
        <v>82</v>
      </c>
      <c r="AW296" s="14" t="s">
        <v>33</v>
      </c>
      <c r="AX296" s="14" t="s">
        <v>72</v>
      </c>
      <c r="AY296" s="254" t="s">
        <v>138</v>
      </c>
    </row>
    <row r="297" s="2" customFormat="1" ht="16.5" customHeight="1">
      <c r="A297" s="39"/>
      <c r="B297" s="40"/>
      <c r="C297" s="255" t="s">
        <v>437</v>
      </c>
      <c r="D297" s="255" t="s">
        <v>272</v>
      </c>
      <c r="E297" s="256" t="s">
        <v>365</v>
      </c>
      <c r="F297" s="257" t="s">
        <v>366</v>
      </c>
      <c r="G297" s="258" t="s">
        <v>192</v>
      </c>
      <c r="H297" s="259">
        <v>4</v>
      </c>
      <c r="I297" s="260"/>
      <c r="J297" s="261">
        <f>ROUND(I297*H297,2)</f>
        <v>0</v>
      </c>
      <c r="K297" s="257" t="s">
        <v>19</v>
      </c>
      <c r="L297" s="262"/>
      <c r="M297" s="263" t="s">
        <v>19</v>
      </c>
      <c r="N297" s="264" t="s">
        <v>43</v>
      </c>
      <c r="O297" s="85"/>
      <c r="P297" s="222">
        <f>O297*H297</f>
        <v>0</v>
      </c>
      <c r="Q297" s="222">
        <v>0.064000000000000001</v>
      </c>
      <c r="R297" s="222">
        <f>Q297*H297</f>
        <v>0.25600000000000001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197</v>
      </c>
      <c r="AT297" s="224" t="s">
        <v>272</v>
      </c>
      <c r="AU297" s="224" t="s">
        <v>82</v>
      </c>
      <c r="AY297" s="18" t="s">
        <v>138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80</v>
      </c>
      <c r="BK297" s="225">
        <f>ROUND(I297*H297,2)</f>
        <v>0</v>
      </c>
      <c r="BL297" s="18" t="s">
        <v>145</v>
      </c>
      <c r="BM297" s="224" t="s">
        <v>367</v>
      </c>
    </row>
    <row r="298" s="2" customFormat="1">
      <c r="A298" s="39"/>
      <c r="B298" s="40"/>
      <c r="C298" s="41"/>
      <c r="D298" s="226" t="s">
        <v>147</v>
      </c>
      <c r="E298" s="41"/>
      <c r="F298" s="227" t="s">
        <v>366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147</v>
      </c>
      <c r="AU298" s="18" t="s">
        <v>82</v>
      </c>
    </row>
    <row r="299" s="13" customFormat="1">
      <c r="A299" s="13"/>
      <c r="B299" s="234"/>
      <c r="C299" s="235"/>
      <c r="D299" s="226" t="s">
        <v>153</v>
      </c>
      <c r="E299" s="236" t="s">
        <v>19</v>
      </c>
      <c r="F299" s="237" t="s">
        <v>307</v>
      </c>
      <c r="G299" s="235"/>
      <c r="H299" s="236" t="s">
        <v>19</v>
      </c>
      <c r="I299" s="238"/>
      <c r="J299" s="235"/>
      <c r="K299" s="235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153</v>
      </c>
      <c r="AU299" s="243" t="s">
        <v>82</v>
      </c>
      <c r="AV299" s="13" t="s">
        <v>80</v>
      </c>
      <c r="AW299" s="13" t="s">
        <v>33</v>
      </c>
      <c r="AX299" s="13" t="s">
        <v>72</v>
      </c>
      <c r="AY299" s="243" t="s">
        <v>138</v>
      </c>
    </row>
    <row r="300" s="14" customFormat="1">
      <c r="A300" s="14"/>
      <c r="B300" s="244"/>
      <c r="C300" s="245"/>
      <c r="D300" s="226" t="s">
        <v>153</v>
      </c>
      <c r="E300" s="246" t="s">
        <v>19</v>
      </c>
      <c r="F300" s="247" t="s">
        <v>687</v>
      </c>
      <c r="G300" s="245"/>
      <c r="H300" s="248">
        <v>4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153</v>
      </c>
      <c r="AU300" s="254" t="s">
        <v>82</v>
      </c>
      <c r="AV300" s="14" t="s">
        <v>82</v>
      </c>
      <c r="AW300" s="14" t="s">
        <v>33</v>
      </c>
      <c r="AX300" s="14" t="s">
        <v>72</v>
      </c>
      <c r="AY300" s="254" t="s">
        <v>138</v>
      </c>
    </row>
    <row r="301" s="2" customFormat="1" ht="16.5" customHeight="1">
      <c r="A301" s="39"/>
      <c r="B301" s="40"/>
      <c r="C301" s="213" t="s">
        <v>445</v>
      </c>
      <c r="D301" s="213" t="s">
        <v>140</v>
      </c>
      <c r="E301" s="214" t="s">
        <v>369</v>
      </c>
      <c r="F301" s="215" t="s">
        <v>370</v>
      </c>
      <c r="G301" s="216" t="s">
        <v>192</v>
      </c>
      <c r="H301" s="217">
        <v>58</v>
      </c>
      <c r="I301" s="218"/>
      <c r="J301" s="219">
        <f>ROUND(I301*H301,2)</f>
        <v>0</v>
      </c>
      <c r="K301" s="215" t="s">
        <v>144</v>
      </c>
      <c r="L301" s="45"/>
      <c r="M301" s="220" t="s">
        <v>19</v>
      </c>
      <c r="N301" s="221" t="s">
        <v>43</v>
      </c>
      <c r="O301" s="85"/>
      <c r="P301" s="222">
        <f>O301*H301</f>
        <v>0</v>
      </c>
      <c r="Q301" s="222">
        <v>0.15540000000000001</v>
      </c>
      <c r="R301" s="222">
        <f>Q301*H301</f>
        <v>9.0132000000000012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145</v>
      </c>
      <c r="AT301" s="224" t="s">
        <v>140</v>
      </c>
      <c r="AU301" s="224" t="s">
        <v>82</v>
      </c>
      <c r="AY301" s="18" t="s">
        <v>138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80</v>
      </c>
      <c r="BK301" s="225">
        <f>ROUND(I301*H301,2)</f>
        <v>0</v>
      </c>
      <c r="BL301" s="18" t="s">
        <v>145</v>
      </c>
      <c r="BM301" s="224" t="s">
        <v>371</v>
      </c>
    </row>
    <row r="302" s="2" customFormat="1">
      <c r="A302" s="39"/>
      <c r="B302" s="40"/>
      <c r="C302" s="41"/>
      <c r="D302" s="226" t="s">
        <v>147</v>
      </c>
      <c r="E302" s="41"/>
      <c r="F302" s="227" t="s">
        <v>372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147</v>
      </c>
      <c r="AU302" s="18" t="s">
        <v>82</v>
      </c>
    </row>
    <row r="303" s="2" customFormat="1">
      <c r="A303" s="39"/>
      <c r="B303" s="40"/>
      <c r="C303" s="41"/>
      <c r="D303" s="231" t="s">
        <v>149</v>
      </c>
      <c r="E303" s="41"/>
      <c r="F303" s="232" t="s">
        <v>373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149</v>
      </c>
      <c r="AU303" s="18" t="s">
        <v>82</v>
      </c>
    </row>
    <row r="304" s="13" customFormat="1">
      <c r="A304" s="13"/>
      <c r="B304" s="234"/>
      <c r="C304" s="235"/>
      <c r="D304" s="226" t="s">
        <v>153</v>
      </c>
      <c r="E304" s="236" t="s">
        <v>19</v>
      </c>
      <c r="F304" s="237" t="s">
        <v>307</v>
      </c>
      <c r="G304" s="235"/>
      <c r="H304" s="236" t="s">
        <v>19</v>
      </c>
      <c r="I304" s="238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153</v>
      </c>
      <c r="AU304" s="243" t="s">
        <v>82</v>
      </c>
      <c r="AV304" s="13" t="s">
        <v>80</v>
      </c>
      <c r="AW304" s="13" t="s">
        <v>33</v>
      </c>
      <c r="AX304" s="13" t="s">
        <v>72</v>
      </c>
      <c r="AY304" s="243" t="s">
        <v>138</v>
      </c>
    </row>
    <row r="305" s="14" customFormat="1">
      <c r="A305" s="14"/>
      <c r="B305" s="244"/>
      <c r="C305" s="245"/>
      <c r="D305" s="226" t="s">
        <v>153</v>
      </c>
      <c r="E305" s="246" t="s">
        <v>19</v>
      </c>
      <c r="F305" s="247" t="s">
        <v>688</v>
      </c>
      <c r="G305" s="245"/>
      <c r="H305" s="248">
        <v>58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153</v>
      </c>
      <c r="AU305" s="254" t="s">
        <v>82</v>
      </c>
      <c r="AV305" s="14" t="s">
        <v>82</v>
      </c>
      <c r="AW305" s="14" t="s">
        <v>33</v>
      </c>
      <c r="AX305" s="14" t="s">
        <v>72</v>
      </c>
      <c r="AY305" s="254" t="s">
        <v>138</v>
      </c>
    </row>
    <row r="306" s="2" customFormat="1" ht="16.5" customHeight="1">
      <c r="A306" s="39"/>
      <c r="B306" s="40"/>
      <c r="C306" s="255" t="s">
        <v>455</v>
      </c>
      <c r="D306" s="255" t="s">
        <v>272</v>
      </c>
      <c r="E306" s="256" t="s">
        <v>376</v>
      </c>
      <c r="F306" s="257" t="s">
        <v>377</v>
      </c>
      <c r="G306" s="258" t="s">
        <v>192</v>
      </c>
      <c r="H306" s="259">
        <v>58</v>
      </c>
      <c r="I306" s="260"/>
      <c r="J306" s="261">
        <f>ROUND(I306*H306,2)</f>
        <v>0</v>
      </c>
      <c r="K306" s="257" t="s">
        <v>144</v>
      </c>
      <c r="L306" s="262"/>
      <c r="M306" s="263" t="s">
        <v>19</v>
      </c>
      <c r="N306" s="264" t="s">
        <v>43</v>
      </c>
      <c r="O306" s="85"/>
      <c r="P306" s="222">
        <f>O306*H306</f>
        <v>0</v>
      </c>
      <c r="Q306" s="222">
        <v>0.10199999999999999</v>
      </c>
      <c r="R306" s="222">
        <f>Q306*H306</f>
        <v>5.9159999999999995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197</v>
      </c>
      <c r="AT306" s="224" t="s">
        <v>272</v>
      </c>
      <c r="AU306" s="224" t="s">
        <v>82</v>
      </c>
      <c r="AY306" s="18" t="s">
        <v>138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80</v>
      </c>
      <c r="BK306" s="225">
        <f>ROUND(I306*H306,2)</f>
        <v>0</v>
      </c>
      <c r="BL306" s="18" t="s">
        <v>145</v>
      </c>
      <c r="BM306" s="224" t="s">
        <v>378</v>
      </c>
    </row>
    <row r="307" s="2" customFormat="1">
      <c r="A307" s="39"/>
      <c r="B307" s="40"/>
      <c r="C307" s="41"/>
      <c r="D307" s="226" t="s">
        <v>147</v>
      </c>
      <c r="E307" s="41"/>
      <c r="F307" s="227" t="s">
        <v>377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147</v>
      </c>
      <c r="AU307" s="18" t="s">
        <v>82</v>
      </c>
    </row>
    <row r="308" s="13" customFormat="1">
      <c r="A308" s="13"/>
      <c r="B308" s="234"/>
      <c r="C308" s="235"/>
      <c r="D308" s="226" t="s">
        <v>153</v>
      </c>
      <c r="E308" s="236" t="s">
        <v>19</v>
      </c>
      <c r="F308" s="237" t="s">
        <v>307</v>
      </c>
      <c r="G308" s="235"/>
      <c r="H308" s="236" t="s">
        <v>19</v>
      </c>
      <c r="I308" s="238"/>
      <c r="J308" s="235"/>
      <c r="K308" s="235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153</v>
      </c>
      <c r="AU308" s="243" t="s">
        <v>82</v>
      </c>
      <c r="AV308" s="13" t="s">
        <v>80</v>
      </c>
      <c r="AW308" s="13" t="s">
        <v>33</v>
      </c>
      <c r="AX308" s="13" t="s">
        <v>72</v>
      </c>
      <c r="AY308" s="243" t="s">
        <v>138</v>
      </c>
    </row>
    <row r="309" s="14" customFormat="1">
      <c r="A309" s="14"/>
      <c r="B309" s="244"/>
      <c r="C309" s="245"/>
      <c r="D309" s="226" t="s">
        <v>153</v>
      </c>
      <c r="E309" s="246" t="s">
        <v>19</v>
      </c>
      <c r="F309" s="247" t="s">
        <v>688</v>
      </c>
      <c r="G309" s="245"/>
      <c r="H309" s="248">
        <v>58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153</v>
      </c>
      <c r="AU309" s="254" t="s">
        <v>82</v>
      </c>
      <c r="AV309" s="14" t="s">
        <v>82</v>
      </c>
      <c r="AW309" s="14" t="s">
        <v>33</v>
      </c>
      <c r="AX309" s="14" t="s">
        <v>72</v>
      </c>
      <c r="AY309" s="254" t="s">
        <v>138</v>
      </c>
    </row>
    <row r="310" s="2" customFormat="1" ht="16.5" customHeight="1">
      <c r="A310" s="39"/>
      <c r="B310" s="40"/>
      <c r="C310" s="213" t="s">
        <v>462</v>
      </c>
      <c r="D310" s="213" t="s">
        <v>140</v>
      </c>
      <c r="E310" s="214" t="s">
        <v>380</v>
      </c>
      <c r="F310" s="215" t="s">
        <v>381</v>
      </c>
      <c r="G310" s="216" t="s">
        <v>192</v>
      </c>
      <c r="H310" s="217">
        <v>15</v>
      </c>
      <c r="I310" s="218"/>
      <c r="J310" s="219">
        <f>ROUND(I310*H310,2)</f>
        <v>0</v>
      </c>
      <c r="K310" s="215" t="s">
        <v>144</v>
      </c>
      <c r="L310" s="45"/>
      <c r="M310" s="220" t="s">
        <v>19</v>
      </c>
      <c r="N310" s="221" t="s">
        <v>43</v>
      </c>
      <c r="O310" s="85"/>
      <c r="P310" s="222">
        <f>O310*H310</f>
        <v>0</v>
      </c>
      <c r="Q310" s="222">
        <v>0.1295</v>
      </c>
      <c r="R310" s="222">
        <f>Q310*H310</f>
        <v>1.9425000000000001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145</v>
      </c>
      <c r="AT310" s="224" t="s">
        <v>140</v>
      </c>
      <c r="AU310" s="224" t="s">
        <v>82</v>
      </c>
      <c r="AY310" s="18" t="s">
        <v>138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8" t="s">
        <v>80</v>
      </c>
      <c r="BK310" s="225">
        <f>ROUND(I310*H310,2)</f>
        <v>0</v>
      </c>
      <c r="BL310" s="18" t="s">
        <v>145</v>
      </c>
      <c r="BM310" s="224" t="s">
        <v>382</v>
      </c>
    </row>
    <row r="311" s="2" customFormat="1">
      <c r="A311" s="39"/>
      <c r="B311" s="40"/>
      <c r="C311" s="41"/>
      <c r="D311" s="226" t="s">
        <v>147</v>
      </c>
      <c r="E311" s="41"/>
      <c r="F311" s="227" t="s">
        <v>383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147</v>
      </c>
      <c r="AU311" s="18" t="s">
        <v>82</v>
      </c>
    </row>
    <row r="312" s="2" customFormat="1">
      <c r="A312" s="39"/>
      <c r="B312" s="40"/>
      <c r="C312" s="41"/>
      <c r="D312" s="231" t="s">
        <v>149</v>
      </c>
      <c r="E312" s="41"/>
      <c r="F312" s="232" t="s">
        <v>384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149</v>
      </c>
      <c r="AU312" s="18" t="s">
        <v>82</v>
      </c>
    </row>
    <row r="313" s="13" customFormat="1">
      <c r="A313" s="13"/>
      <c r="B313" s="234"/>
      <c r="C313" s="235"/>
      <c r="D313" s="226" t="s">
        <v>153</v>
      </c>
      <c r="E313" s="236" t="s">
        <v>19</v>
      </c>
      <c r="F313" s="237" t="s">
        <v>307</v>
      </c>
      <c r="G313" s="235"/>
      <c r="H313" s="236" t="s">
        <v>19</v>
      </c>
      <c r="I313" s="238"/>
      <c r="J313" s="235"/>
      <c r="K313" s="235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153</v>
      </c>
      <c r="AU313" s="243" t="s">
        <v>82</v>
      </c>
      <c r="AV313" s="13" t="s">
        <v>80</v>
      </c>
      <c r="AW313" s="13" t="s">
        <v>33</v>
      </c>
      <c r="AX313" s="13" t="s">
        <v>72</v>
      </c>
      <c r="AY313" s="243" t="s">
        <v>138</v>
      </c>
    </row>
    <row r="314" s="14" customFormat="1">
      <c r="A314" s="14"/>
      <c r="B314" s="244"/>
      <c r="C314" s="245"/>
      <c r="D314" s="226" t="s">
        <v>153</v>
      </c>
      <c r="E314" s="246" t="s">
        <v>19</v>
      </c>
      <c r="F314" s="247" t="s">
        <v>689</v>
      </c>
      <c r="G314" s="245"/>
      <c r="H314" s="248">
        <v>15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153</v>
      </c>
      <c r="AU314" s="254" t="s">
        <v>82</v>
      </c>
      <c r="AV314" s="14" t="s">
        <v>82</v>
      </c>
      <c r="AW314" s="14" t="s">
        <v>33</v>
      </c>
      <c r="AX314" s="14" t="s">
        <v>72</v>
      </c>
      <c r="AY314" s="254" t="s">
        <v>138</v>
      </c>
    </row>
    <row r="315" s="2" customFormat="1" ht="16.5" customHeight="1">
      <c r="A315" s="39"/>
      <c r="B315" s="40"/>
      <c r="C315" s="255" t="s">
        <v>690</v>
      </c>
      <c r="D315" s="255" t="s">
        <v>272</v>
      </c>
      <c r="E315" s="256" t="s">
        <v>387</v>
      </c>
      <c r="F315" s="257" t="s">
        <v>388</v>
      </c>
      <c r="G315" s="258" t="s">
        <v>192</v>
      </c>
      <c r="H315" s="259">
        <v>15</v>
      </c>
      <c r="I315" s="260"/>
      <c r="J315" s="261">
        <f>ROUND(I315*H315,2)</f>
        <v>0</v>
      </c>
      <c r="K315" s="257" t="s">
        <v>144</v>
      </c>
      <c r="L315" s="262"/>
      <c r="M315" s="263" t="s">
        <v>19</v>
      </c>
      <c r="N315" s="264" t="s">
        <v>43</v>
      </c>
      <c r="O315" s="85"/>
      <c r="P315" s="222">
        <f>O315*H315</f>
        <v>0</v>
      </c>
      <c r="Q315" s="222">
        <v>0.045999999999999999</v>
      </c>
      <c r="R315" s="222">
        <f>Q315*H315</f>
        <v>0.68999999999999995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197</v>
      </c>
      <c r="AT315" s="224" t="s">
        <v>272</v>
      </c>
      <c r="AU315" s="224" t="s">
        <v>82</v>
      </c>
      <c r="AY315" s="18" t="s">
        <v>138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80</v>
      </c>
      <c r="BK315" s="225">
        <f>ROUND(I315*H315,2)</f>
        <v>0</v>
      </c>
      <c r="BL315" s="18" t="s">
        <v>145</v>
      </c>
      <c r="BM315" s="224" t="s">
        <v>389</v>
      </c>
    </row>
    <row r="316" s="2" customFormat="1">
      <c r="A316" s="39"/>
      <c r="B316" s="40"/>
      <c r="C316" s="41"/>
      <c r="D316" s="226" t="s">
        <v>147</v>
      </c>
      <c r="E316" s="41"/>
      <c r="F316" s="227" t="s">
        <v>388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147</v>
      </c>
      <c r="AU316" s="18" t="s">
        <v>82</v>
      </c>
    </row>
    <row r="317" s="13" customFormat="1">
      <c r="A317" s="13"/>
      <c r="B317" s="234"/>
      <c r="C317" s="235"/>
      <c r="D317" s="226" t="s">
        <v>153</v>
      </c>
      <c r="E317" s="236" t="s">
        <v>19</v>
      </c>
      <c r="F317" s="237" t="s">
        <v>307</v>
      </c>
      <c r="G317" s="235"/>
      <c r="H317" s="236" t="s">
        <v>19</v>
      </c>
      <c r="I317" s="238"/>
      <c r="J317" s="235"/>
      <c r="K317" s="235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153</v>
      </c>
      <c r="AU317" s="243" t="s">
        <v>82</v>
      </c>
      <c r="AV317" s="13" t="s">
        <v>80</v>
      </c>
      <c r="AW317" s="13" t="s">
        <v>33</v>
      </c>
      <c r="AX317" s="13" t="s">
        <v>72</v>
      </c>
      <c r="AY317" s="243" t="s">
        <v>138</v>
      </c>
    </row>
    <row r="318" s="14" customFormat="1">
      <c r="A318" s="14"/>
      <c r="B318" s="244"/>
      <c r="C318" s="245"/>
      <c r="D318" s="226" t="s">
        <v>153</v>
      </c>
      <c r="E318" s="246" t="s">
        <v>19</v>
      </c>
      <c r="F318" s="247" t="s">
        <v>689</v>
      </c>
      <c r="G318" s="245"/>
      <c r="H318" s="248">
        <v>15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153</v>
      </c>
      <c r="AU318" s="254" t="s">
        <v>82</v>
      </c>
      <c r="AV318" s="14" t="s">
        <v>82</v>
      </c>
      <c r="AW318" s="14" t="s">
        <v>33</v>
      </c>
      <c r="AX318" s="14" t="s">
        <v>72</v>
      </c>
      <c r="AY318" s="254" t="s">
        <v>138</v>
      </c>
    </row>
    <row r="319" s="2" customFormat="1" ht="16.5" customHeight="1">
      <c r="A319" s="39"/>
      <c r="B319" s="40"/>
      <c r="C319" s="213" t="s">
        <v>691</v>
      </c>
      <c r="D319" s="213" t="s">
        <v>140</v>
      </c>
      <c r="E319" s="214" t="s">
        <v>391</v>
      </c>
      <c r="F319" s="215" t="s">
        <v>392</v>
      </c>
      <c r="G319" s="216" t="s">
        <v>192</v>
      </c>
      <c r="H319" s="217">
        <v>31</v>
      </c>
      <c r="I319" s="218"/>
      <c r="J319" s="219">
        <f>ROUND(I319*H319,2)</f>
        <v>0</v>
      </c>
      <c r="K319" s="215" t="s">
        <v>144</v>
      </c>
      <c r="L319" s="45"/>
      <c r="M319" s="220" t="s">
        <v>19</v>
      </c>
      <c r="N319" s="221" t="s">
        <v>43</v>
      </c>
      <c r="O319" s="85"/>
      <c r="P319" s="222">
        <f>O319*H319</f>
        <v>0</v>
      </c>
      <c r="Q319" s="222">
        <v>0.10095</v>
      </c>
      <c r="R319" s="222">
        <f>Q319*H319</f>
        <v>3.1294499999999998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145</v>
      </c>
      <c r="AT319" s="224" t="s">
        <v>140</v>
      </c>
      <c r="AU319" s="224" t="s">
        <v>82</v>
      </c>
      <c r="AY319" s="18" t="s">
        <v>138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80</v>
      </c>
      <c r="BK319" s="225">
        <f>ROUND(I319*H319,2)</f>
        <v>0</v>
      </c>
      <c r="BL319" s="18" t="s">
        <v>145</v>
      </c>
      <c r="BM319" s="224" t="s">
        <v>393</v>
      </c>
    </row>
    <row r="320" s="2" customFormat="1">
      <c r="A320" s="39"/>
      <c r="B320" s="40"/>
      <c r="C320" s="41"/>
      <c r="D320" s="226" t="s">
        <v>147</v>
      </c>
      <c r="E320" s="41"/>
      <c r="F320" s="227" t="s">
        <v>394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147</v>
      </c>
      <c r="AU320" s="18" t="s">
        <v>82</v>
      </c>
    </row>
    <row r="321" s="2" customFormat="1">
      <c r="A321" s="39"/>
      <c r="B321" s="40"/>
      <c r="C321" s="41"/>
      <c r="D321" s="231" t="s">
        <v>149</v>
      </c>
      <c r="E321" s="41"/>
      <c r="F321" s="232" t="s">
        <v>395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149</v>
      </c>
      <c r="AU321" s="18" t="s">
        <v>82</v>
      </c>
    </row>
    <row r="322" s="13" customFormat="1">
      <c r="A322" s="13"/>
      <c r="B322" s="234"/>
      <c r="C322" s="235"/>
      <c r="D322" s="226" t="s">
        <v>153</v>
      </c>
      <c r="E322" s="236" t="s">
        <v>19</v>
      </c>
      <c r="F322" s="237" t="s">
        <v>307</v>
      </c>
      <c r="G322" s="235"/>
      <c r="H322" s="236" t="s">
        <v>19</v>
      </c>
      <c r="I322" s="238"/>
      <c r="J322" s="235"/>
      <c r="K322" s="235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153</v>
      </c>
      <c r="AU322" s="243" t="s">
        <v>82</v>
      </c>
      <c r="AV322" s="13" t="s">
        <v>80</v>
      </c>
      <c r="AW322" s="13" t="s">
        <v>33</v>
      </c>
      <c r="AX322" s="13" t="s">
        <v>72</v>
      </c>
      <c r="AY322" s="243" t="s">
        <v>138</v>
      </c>
    </row>
    <row r="323" s="14" customFormat="1">
      <c r="A323" s="14"/>
      <c r="B323" s="244"/>
      <c r="C323" s="245"/>
      <c r="D323" s="226" t="s">
        <v>153</v>
      </c>
      <c r="E323" s="246" t="s">
        <v>19</v>
      </c>
      <c r="F323" s="247" t="s">
        <v>692</v>
      </c>
      <c r="G323" s="245"/>
      <c r="H323" s="248">
        <v>31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153</v>
      </c>
      <c r="AU323" s="254" t="s">
        <v>82</v>
      </c>
      <c r="AV323" s="14" t="s">
        <v>82</v>
      </c>
      <c r="AW323" s="14" t="s">
        <v>33</v>
      </c>
      <c r="AX323" s="14" t="s">
        <v>72</v>
      </c>
      <c r="AY323" s="254" t="s">
        <v>138</v>
      </c>
    </row>
    <row r="324" s="2" customFormat="1" ht="16.5" customHeight="1">
      <c r="A324" s="39"/>
      <c r="B324" s="40"/>
      <c r="C324" s="255" t="s">
        <v>693</v>
      </c>
      <c r="D324" s="255" t="s">
        <v>272</v>
      </c>
      <c r="E324" s="256" t="s">
        <v>398</v>
      </c>
      <c r="F324" s="257" t="s">
        <v>399</v>
      </c>
      <c r="G324" s="258" t="s">
        <v>192</v>
      </c>
      <c r="H324" s="259">
        <v>31</v>
      </c>
      <c r="I324" s="260"/>
      <c r="J324" s="261">
        <f>ROUND(I324*H324,2)</f>
        <v>0</v>
      </c>
      <c r="K324" s="257" t="s">
        <v>144</v>
      </c>
      <c r="L324" s="262"/>
      <c r="M324" s="263" t="s">
        <v>19</v>
      </c>
      <c r="N324" s="264" t="s">
        <v>43</v>
      </c>
      <c r="O324" s="85"/>
      <c r="P324" s="222">
        <f>O324*H324</f>
        <v>0</v>
      </c>
      <c r="Q324" s="222">
        <v>0.021999999999999999</v>
      </c>
      <c r="R324" s="222">
        <f>Q324*H324</f>
        <v>0.68199999999999994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197</v>
      </c>
      <c r="AT324" s="224" t="s">
        <v>272</v>
      </c>
      <c r="AU324" s="224" t="s">
        <v>82</v>
      </c>
      <c r="AY324" s="18" t="s">
        <v>138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80</v>
      </c>
      <c r="BK324" s="225">
        <f>ROUND(I324*H324,2)</f>
        <v>0</v>
      </c>
      <c r="BL324" s="18" t="s">
        <v>145</v>
      </c>
      <c r="BM324" s="224" t="s">
        <v>400</v>
      </c>
    </row>
    <row r="325" s="2" customFormat="1">
      <c r="A325" s="39"/>
      <c r="B325" s="40"/>
      <c r="C325" s="41"/>
      <c r="D325" s="226" t="s">
        <v>147</v>
      </c>
      <c r="E325" s="41"/>
      <c r="F325" s="227" t="s">
        <v>399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147</v>
      </c>
      <c r="AU325" s="18" t="s">
        <v>82</v>
      </c>
    </row>
    <row r="326" s="13" customFormat="1">
      <c r="A326" s="13"/>
      <c r="B326" s="234"/>
      <c r="C326" s="235"/>
      <c r="D326" s="226" t="s">
        <v>153</v>
      </c>
      <c r="E326" s="236" t="s">
        <v>19</v>
      </c>
      <c r="F326" s="237" t="s">
        <v>307</v>
      </c>
      <c r="G326" s="235"/>
      <c r="H326" s="236" t="s">
        <v>19</v>
      </c>
      <c r="I326" s="238"/>
      <c r="J326" s="235"/>
      <c r="K326" s="235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153</v>
      </c>
      <c r="AU326" s="243" t="s">
        <v>82</v>
      </c>
      <c r="AV326" s="13" t="s">
        <v>80</v>
      </c>
      <c r="AW326" s="13" t="s">
        <v>33</v>
      </c>
      <c r="AX326" s="13" t="s">
        <v>72</v>
      </c>
      <c r="AY326" s="243" t="s">
        <v>138</v>
      </c>
    </row>
    <row r="327" s="14" customFormat="1">
      <c r="A327" s="14"/>
      <c r="B327" s="244"/>
      <c r="C327" s="245"/>
      <c r="D327" s="226" t="s">
        <v>153</v>
      </c>
      <c r="E327" s="246" t="s">
        <v>19</v>
      </c>
      <c r="F327" s="247" t="s">
        <v>692</v>
      </c>
      <c r="G327" s="245"/>
      <c r="H327" s="248">
        <v>31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153</v>
      </c>
      <c r="AU327" s="254" t="s">
        <v>82</v>
      </c>
      <c r="AV327" s="14" t="s">
        <v>82</v>
      </c>
      <c r="AW327" s="14" t="s">
        <v>33</v>
      </c>
      <c r="AX327" s="14" t="s">
        <v>72</v>
      </c>
      <c r="AY327" s="254" t="s">
        <v>138</v>
      </c>
    </row>
    <row r="328" s="2" customFormat="1" ht="16.5" customHeight="1">
      <c r="A328" s="39"/>
      <c r="B328" s="40"/>
      <c r="C328" s="213" t="s">
        <v>694</v>
      </c>
      <c r="D328" s="213" t="s">
        <v>140</v>
      </c>
      <c r="E328" s="214" t="s">
        <v>402</v>
      </c>
      <c r="F328" s="215" t="s">
        <v>403</v>
      </c>
      <c r="G328" s="216" t="s">
        <v>192</v>
      </c>
      <c r="H328" s="217">
        <v>36.399999999999999</v>
      </c>
      <c r="I328" s="218"/>
      <c r="J328" s="219">
        <f>ROUND(I328*H328,2)</f>
        <v>0</v>
      </c>
      <c r="K328" s="215" t="s">
        <v>144</v>
      </c>
      <c r="L328" s="45"/>
      <c r="M328" s="220" t="s">
        <v>19</v>
      </c>
      <c r="N328" s="221" t="s">
        <v>43</v>
      </c>
      <c r="O328" s="85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145</v>
      </c>
      <c r="AT328" s="224" t="s">
        <v>140</v>
      </c>
      <c r="AU328" s="224" t="s">
        <v>82</v>
      </c>
      <c r="AY328" s="18" t="s">
        <v>138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80</v>
      </c>
      <c r="BK328" s="225">
        <f>ROUND(I328*H328,2)</f>
        <v>0</v>
      </c>
      <c r="BL328" s="18" t="s">
        <v>145</v>
      </c>
      <c r="BM328" s="224" t="s">
        <v>695</v>
      </c>
    </row>
    <row r="329" s="2" customFormat="1">
      <c r="A329" s="39"/>
      <c r="B329" s="40"/>
      <c r="C329" s="41"/>
      <c r="D329" s="226" t="s">
        <v>147</v>
      </c>
      <c r="E329" s="41"/>
      <c r="F329" s="227" t="s">
        <v>405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147</v>
      </c>
      <c r="AU329" s="18" t="s">
        <v>82</v>
      </c>
    </row>
    <row r="330" s="2" customFormat="1">
      <c r="A330" s="39"/>
      <c r="B330" s="40"/>
      <c r="C330" s="41"/>
      <c r="D330" s="231" t="s">
        <v>149</v>
      </c>
      <c r="E330" s="41"/>
      <c r="F330" s="232" t="s">
        <v>406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149</v>
      </c>
      <c r="AU330" s="18" t="s">
        <v>82</v>
      </c>
    </row>
    <row r="331" s="13" customFormat="1">
      <c r="A331" s="13"/>
      <c r="B331" s="234"/>
      <c r="C331" s="235"/>
      <c r="D331" s="226" t="s">
        <v>153</v>
      </c>
      <c r="E331" s="236" t="s">
        <v>19</v>
      </c>
      <c r="F331" s="237" t="s">
        <v>154</v>
      </c>
      <c r="G331" s="235"/>
      <c r="H331" s="236" t="s">
        <v>19</v>
      </c>
      <c r="I331" s="238"/>
      <c r="J331" s="235"/>
      <c r="K331" s="235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153</v>
      </c>
      <c r="AU331" s="243" t="s">
        <v>82</v>
      </c>
      <c r="AV331" s="13" t="s">
        <v>80</v>
      </c>
      <c r="AW331" s="13" t="s">
        <v>33</v>
      </c>
      <c r="AX331" s="13" t="s">
        <v>72</v>
      </c>
      <c r="AY331" s="243" t="s">
        <v>138</v>
      </c>
    </row>
    <row r="332" s="14" customFormat="1">
      <c r="A332" s="14"/>
      <c r="B332" s="244"/>
      <c r="C332" s="245"/>
      <c r="D332" s="226" t="s">
        <v>153</v>
      </c>
      <c r="E332" s="246" t="s">
        <v>19</v>
      </c>
      <c r="F332" s="247" t="s">
        <v>696</v>
      </c>
      <c r="G332" s="245"/>
      <c r="H332" s="248">
        <v>36.399999999999999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153</v>
      </c>
      <c r="AU332" s="254" t="s">
        <v>82</v>
      </c>
      <c r="AV332" s="14" t="s">
        <v>82</v>
      </c>
      <c r="AW332" s="14" t="s">
        <v>33</v>
      </c>
      <c r="AX332" s="14" t="s">
        <v>72</v>
      </c>
      <c r="AY332" s="254" t="s">
        <v>138</v>
      </c>
    </row>
    <row r="333" s="2" customFormat="1" ht="16.5" customHeight="1">
      <c r="A333" s="39"/>
      <c r="B333" s="40"/>
      <c r="C333" s="213" t="s">
        <v>697</v>
      </c>
      <c r="D333" s="213" t="s">
        <v>140</v>
      </c>
      <c r="E333" s="214" t="s">
        <v>698</v>
      </c>
      <c r="F333" s="215" t="s">
        <v>699</v>
      </c>
      <c r="G333" s="216" t="s">
        <v>192</v>
      </c>
      <c r="H333" s="217">
        <v>24.800000000000001</v>
      </c>
      <c r="I333" s="218"/>
      <c r="J333" s="219">
        <f>ROUND(I333*H333,2)</f>
        <v>0</v>
      </c>
      <c r="K333" s="215" t="s">
        <v>144</v>
      </c>
      <c r="L333" s="45"/>
      <c r="M333" s="220" t="s">
        <v>19</v>
      </c>
      <c r="N333" s="221" t="s">
        <v>43</v>
      </c>
      <c r="O333" s="85"/>
      <c r="P333" s="222">
        <f>O333*H333</f>
        <v>0</v>
      </c>
      <c r="Q333" s="222">
        <v>0.26532</v>
      </c>
      <c r="R333" s="222">
        <f>Q333*H333</f>
        <v>6.579936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145</v>
      </c>
      <c r="AT333" s="224" t="s">
        <v>140</v>
      </c>
      <c r="AU333" s="224" t="s">
        <v>82</v>
      </c>
      <c r="AY333" s="18" t="s">
        <v>138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80</v>
      </c>
      <c r="BK333" s="225">
        <f>ROUND(I333*H333,2)</f>
        <v>0</v>
      </c>
      <c r="BL333" s="18" t="s">
        <v>145</v>
      </c>
      <c r="BM333" s="224" t="s">
        <v>700</v>
      </c>
    </row>
    <row r="334" s="2" customFormat="1">
      <c r="A334" s="39"/>
      <c r="B334" s="40"/>
      <c r="C334" s="41"/>
      <c r="D334" s="226" t="s">
        <v>147</v>
      </c>
      <c r="E334" s="41"/>
      <c r="F334" s="227" t="s">
        <v>701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147</v>
      </c>
      <c r="AU334" s="18" t="s">
        <v>82</v>
      </c>
    </row>
    <row r="335" s="2" customFormat="1">
      <c r="A335" s="39"/>
      <c r="B335" s="40"/>
      <c r="C335" s="41"/>
      <c r="D335" s="231" t="s">
        <v>149</v>
      </c>
      <c r="E335" s="41"/>
      <c r="F335" s="232" t="s">
        <v>702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149</v>
      </c>
      <c r="AU335" s="18" t="s">
        <v>82</v>
      </c>
    </row>
    <row r="336" s="2" customFormat="1">
      <c r="A336" s="39"/>
      <c r="B336" s="40"/>
      <c r="C336" s="41"/>
      <c r="D336" s="226" t="s">
        <v>151</v>
      </c>
      <c r="E336" s="41"/>
      <c r="F336" s="233" t="s">
        <v>703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151</v>
      </c>
      <c r="AU336" s="18" t="s">
        <v>82</v>
      </c>
    </row>
    <row r="337" s="13" customFormat="1">
      <c r="A337" s="13"/>
      <c r="B337" s="234"/>
      <c r="C337" s="235"/>
      <c r="D337" s="226" t="s">
        <v>153</v>
      </c>
      <c r="E337" s="236" t="s">
        <v>19</v>
      </c>
      <c r="F337" s="237" t="s">
        <v>328</v>
      </c>
      <c r="G337" s="235"/>
      <c r="H337" s="236" t="s">
        <v>19</v>
      </c>
      <c r="I337" s="238"/>
      <c r="J337" s="235"/>
      <c r="K337" s="235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153</v>
      </c>
      <c r="AU337" s="243" t="s">
        <v>82</v>
      </c>
      <c r="AV337" s="13" t="s">
        <v>80</v>
      </c>
      <c r="AW337" s="13" t="s">
        <v>33</v>
      </c>
      <c r="AX337" s="13" t="s">
        <v>72</v>
      </c>
      <c r="AY337" s="243" t="s">
        <v>138</v>
      </c>
    </row>
    <row r="338" s="14" customFormat="1">
      <c r="A338" s="14"/>
      <c r="B338" s="244"/>
      <c r="C338" s="245"/>
      <c r="D338" s="226" t="s">
        <v>153</v>
      </c>
      <c r="E338" s="246" t="s">
        <v>19</v>
      </c>
      <c r="F338" s="247" t="s">
        <v>704</v>
      </c>
      <c r="G338" s="245"/>
      <c r="H338" s="248">
        <v>24.800000000000001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153</v>
      </c>
      <c r="AU338" s="254" t="s">
        <v>82</v>
      </c>
      <c r="AV338" s="14" t="s">
        <v>82</v>
      </c>
      <c r="AW338" s="14" t="s">
        <v>33</v>
      </c>
      <c r="AX338" s="14" t="s">
        <v>72</v>
      </c>
      <c r="AY338" s="254" t="s">
        <v>138</v>
      </c>
    </row>
    <row r="339" s="2" customFormat="1" ht="16.5" customHeight="1">
      <c r="A339" s="39"/>
      <c r="B339" s="40"/>
      <c r="C339" s="213" t="s">
        <v>705</v>
      </c>
      <c r="D339" s="213" t="s">
        <v>140</v>
      </c>
      <c r="E339" s="214" t="s">
        <v>706</v>
      </c>
      <c r="F339" s="215" t="s">
        <v>707</v>
      </c>
      <c r="G339" s="216" t="s">
        <v>325</v>
      </c>
      <c r="H339" s="217">
        <v>1</v>
      </c>
      <c r="I339" s="218"/>
      <c r="J339" s="219">
        <f>ROUND(I339*H339,2)</f>
        <v>0</v>
      </c>
      <c r="K339" s="215" t="s">
        <v>144</v>
      </c>
      <c r="L339" s="45"/>
      <c r="M339" s="220" t="s">
        <v>19</v>
      </c>
      <c r="N339" s="221" t="s">
        <v>43</v>
      </c>
      <c r="O339" s="85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145</v>
      </c>
      <c r="AT339" s="224" t="s">
        <v>140</v>
      </c>
      <c r="AU339" s="224" t="s">
        <v>82</v>
      </c>
      <c r="AY339" s="18" t="s">
        <v>138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8" t="s">
        <v>80</v>
      </c>
      <c r="BK339" s="225">
        <f>ROUND(I339*H339,2)</f>
        <v>0</v>
      </c>
      <c r="BL339" s="18" t="s">
        <v>145</v>
      </c>
      <c r="BM339" s="224" t="s">
        <v>708</v>
      </c>
    </row>
    <row r="340" s="2" customFormat="1">
      <c r="A340" s="39"/>
      <c r="B340" s="40"/>
      <c r="C340" s="41"/>
      <c r="D340" s="226" t="s">
        <v>147</v>
      </c>
      <c r="E340" s="41"/>
      <c r="F340" s="227" t="s">
        <v>709</v>
      </c>
      <c r="G340" s="41"/>
      <c r="H340" s="41"/>
      <c r="I340" s="228"/>
      <c r="J340" s="41"/>
      <c r="K340" s="41"/>
      <c r="L340" s="45"/>
      <c r="M340" s="229"/>
      <c r="N340" s="23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147</v>
      </c>
      <c r="AU340" s="18" t="s">
        <v>82</v>
      </c>
    </row>
    <row r="341" s="2" customFormat="1">
      <c r="A341" s="39"/>
      <c r="B341" s="40"/>
      <c r="C341" s="41"/>
      <c r="D341" s="231" t="s">
        <v>149</v>
      </c>
      <c r="E341" s="41"/>
      <c r="F341" s="232" t="s">
        <v>710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149</v>
      </c>
      <c r="AU341" s="18" t="s">
        <v>82</v>
      </c>
    </row>
    <row r="342" s="2" customFormat="1">
      <c r="A342" s="39"/>
      <c r="B342" s="40"/>
      <c r="C342" s="41"/>
      <c r="D342" s="226" t="s">
        <v>151</v>
      </c>
      <c r="E342" s="41"/>
      <c r="F342" s="233" t="s">
        <v>711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151</v>
      </c>
      <c r="AU342" s="18" t="s">
        <v>82</v>
      </c>
    </row>
    <row r="343" s="13" customFormat="1">
      <c r="A343" s="13"/>
      <c r="B343" s="234"/>
      <c r="C343" s="235"/>
      <c r="D343" s="226" t="s">
        <v>153</v>
      </c>
      <c r="E343" s="236" t="s">
        <v>19</v>
      </c>
      <c r="F343" s="237" t="s">
        <v>489</v>
      </c>
      <c r="G343" s="235"/>
      <c r="H343" s="236" t="s">
        <v>19</v>
      </c>
      <c r="I343" s="238"/>
      <c r="J343" s="235"/>
      <c r="K343" s="235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153</v>
      </c>
      <c r="AU343" s="243" t="s">
        <v>82</v>
      </c>
      <c r="AV343" s="13" t="s">
        <v>80</v>
      </c>
      <c r="AW343" s="13" t="s">
        <v>33</v>
      </c>
      <c r="AX343" s="13" t="s">
        <v>72</v>
      </c>
      <c r="AY343" s="243" t="s">
        <v>138</v>
      </c>
    </row>
    <row r="344" s="14" customFormat="1">
      <c r="A344" s="14"/>
      <c r="B344" s="244"/>
      <c r="C344" s="245"/>
      <c r="D344" s="226" t="s">
        <v>153</v>
      </c>
      <c r="E344" s="246" t="s">
        <v>19</v>
      </c>
      <c r="F344" s="247" t="s">
        <v>712</v>
      </c>
      <c r="G344" s="245"/>
      <c r="H344" s="248">
        <v>1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153</v>
      </c>
      <c r="AU344" s="254" t="s">
        <v>82</v>
      </c>
      <c r="AV344" s="14" t="s">
        <v>82</v>
      </c>
      <c r="AW344" s="14" t="s">
        <v>33</v>
      </c>
      <c r="AX344" s="14" t="s">
        <v>72</v>
      </c>
      <c r="AY344" s="254" t="s">
        <v>138</v>
      </c>
    </row>
    <row r="345" s="2" customFormat="1" ht="16.5" customHeight="1">
      <c r="A345" s="39"/>
      <c r="B345" s="40"/>
      <c r="C345" s="213" t="s">
        <v>713</v>
      </c>
      <c r="D345" s="213" t="s">
        <v>140</v>
      </c>
      <c r="E345" s="214" t="s">
        <v>714</v>
      </c>
      <c r="F345" s="215" t="s">
        <v>715</v>
      </c>
      <c r="G345" s="216" t="s">
        <v>325</v>
      </c>
      <c r="H345" s="217">
        <v>2</v>
      </c>
      <c r="I345" s="218"/>
      <c r="J345" s="219">
        <f>ROUND(I345*H345,2)</f>
        <v>0</v>
      </c>
      <c r="K345" s="215" t="s">
        <v>144</v>
      </c>
      <c r="L345" s="45"/>
      <c r="M345" s="220" t="s">
        <v>19</v>
      </c>
      <c r="N345" s="221" t="s">
        <v>43</v>
      </c>
      <c r="O345" s="85"/>
      <c r="P345" s="222">
        <f>O345*H345</f>
        <v>0</v>
      </c>
      <c r="Q345" s="222">
        <v>0</v>
      </c>
      <c r="R345" s="222">
        <f>Q345*H345</f>
        <v>0</v>
      </c>
      <c r="S345" s="222">
        <v>0.0040000000000000001</v>
      </c>
      <c r="T345" s="223">
        <f>S345*H345</f>
        <v>0.0080000000000000002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4" t="s">
        <v>145</v>
      </c>
      <c r="AT345" s="224" t="s">
        <v>140</v>
      </c>
      <c r="AU345" s="224" t="s">
        <v>82</v>
      </c>
      <c r="AY345" s="18" t="s">
        <v>138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8" t="s">
        <v>80</v>
      </c>
      <c r="BK345" s="225">
        <f>ROUND(I345*H345,2)</f>
        <v>0</v>
      </c>
      <c r="BL345" s="18" t="s">
        <v>145</v>
      </c>
      <c r="BM345" s="224" t="s">
        <v>716</v>
      </c>
    </row>
    <row r="346" s="2" customFormat="1">
      <c r="A346" s="39"/>
      <c r="B346" s="40"/>
      <c r="C346" s="41"/>
      <c r="D346" s="226" t="s">
        <v>147</v>
      </c>
      <c r="E346" s="41"/>
      <c r="F346" s="227" t="s">
        <v>717</v>
      </c>
      <c r="G346" s="41"/>
      <c r="H346" s="41"/>
      <c r="I346" s="228"/>
      <c r="J346" s="41"/>
      <c r="K346" s="41"/>
      <c r="L346" s="45"/>
      <c r="M346" s="229"/>
      <c r="N346" s="230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147</v>
      </c>
      <c r="AU346" s="18" t="s">
        <v>82</v>
      </c>
    </row>
    <row r="347" s="2" customFormat="1">
      <c r="A347" s="39"/>
      <c r="B347" s="40"/>
      <c r="C347" s="41"/>
      <c r="D347" s="231" t="s">
        <v>149</v>
      </c>
      <c r="E347" s="41"/>
      <c r="F347" s="232" t="s">
        <v>718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149</v>
      </c>
      <c r="AU347" s="18" t="s">
        <v>82</v>
      </c>
    </row>
    <row r="348" s="13" customFormat="1">
      <c r="A348" s="13"/>
      <c r="B348" s="234"/>
      <c r="C348" s="235"/>
      <c r="D348" s="226" t="s">
        <v>153</v>
      </c>
      <c r="E348" s="236" t="s">
        <v>19</v>
      </c>
      <c r="F348" s="237" t="s">
        <v>489</v>
      </c>
      <c r="G348" s="235"/>
      <c r="H348" s="236" t="s">
        <v>19</v>
      </c>
      <c r="I348" s="238"/>
      <c r="J348" s="235"/>
      <c r="K348" s="235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153</v>
      </c>
      <c r="AU348" s="243" t="s">
        <v>82</v>
      </c>
      <c r="AV348" s="13" t="s">
        <v>80</v>
      </c>
      <c r="AW348" s="13" t="s">
        <v>33</v>
      </c>
      <c r="AX348" s="13" t="s">
        <v>72</v>
      </c>
      <c r="AY348" s="243" t="s">
        <v>138</v>
      </c>
    </row>
    <row r="349" s="14" customFormat="1">
      <c r="A349" s="14"/>
      <c r="B349" s="244"/>
      <c r="C349" s="245"/>
      <c r="D349" s="226" t="s">
        <v>153</v>
      </c>
      <c r="E349" s="246" t="s">
        <v>19</v>
      </c>
      <c r="F349" s="247" t="s">
        <v>719</v>
      </c>
      <c r="G349" s="245"/>
      <c r="H349" s="248">
        <v>2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153</v>
      </c>
      <c r="AU349" s="254" t="s">
        <v>82</v>
      </c>
      <c r="AV349" s="14" t="s">
        <v>82</v>
      </c>
      <c r="AW349" s="14" t="s">
        <v>33</v>
      </c>
      <c r="AX349" s="14" t="s">
        <v>72</v>
      </c>
      <c r="AY349" s="254" t="s">
        <v>138</v>
      </c>
    </row>
    <row r="350" s="2" customFormat="1" ht="16.5" customHeight="1">
      <c r="A350" s="39"/>
      <c r="B350" s="40"/>
      <c r="C350" s="213" t="s">
        <v>720</v>
      </c>
      <c r="D350" s="213" t="s">
        <v>140</v>
      </c>
      <c r="E350" s="214" t="s">
        <v>721</v>
      </c>
      <c r="F350" s="215" t="s">
        <v>722</v>
      </c>
      <c r="G350" s="216" t="s">
        <v>192</v>
      </c>
      <c r="H350" s="217">
        <v>62</v>
      </c>
      <c r="I350" s="218"/>
      <c r="J350" s="219">
        <f>ROUND(I350*H350,2)</f>
        <v>0</v>
      </c>
      <c r="K350" s="215" t="s">
        <v>144</v>
      </c>
      <c r="L350" s="45"/>
      <c r="M350" s="220" t="s">
        <v>19</v>
      </c>
      <c r="N350" s="221" t="s">
        <v>43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0.34999999999999998</v>
      </c>
      <c r="T350" s="223">
        <f>S350*H350</f>
        <v>21.699999999999999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145</v>
      </c>
      <c r="AT350" s="224" t="s">
        <v>140</v>
      </c>
      <c r="AU350" s="224" t="s">
        <v>82</v>
      </c>
      <c r="AY350" s="18" t="s">
        <v>138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8" t="s">
        <v>80</v>
      </c>
      <c r="BK350" s="225">
        <f>ROUND(I350*H350,2)</f>
        <v>0</v>
      </c>
      <c r="BL350" s="18" t="s">
        <v>145</v>
      </c>
      <c r="BM350" s="224" t="s">
        <v>723</v>
      </c>
    </row>
    <row r="351" s="2" customFormat="1">
      <c r="A351" s="39"/>
      <c r="B351" s="40"/>
      <c r="C351" s="41"/>
      <c r="D351" s="226" t="s">
        <v>147</v>
      </c>
      <c r="E351" s="41"/>
      <c r="F351" s="227" t="s">
        <v>724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147</v>
      </c>
      <c r="AU351" s="18" t="s">
        <v>82</v>
      </c>
    </row>
    <row r="352" s="2" customFormat="1">
      <c r="A352" s="39"/>
      <c r="B352" s="40"/>
      <c r="C352" s="41"/>
      <c r="D352" s="231" t="s">
        <v>149</v>
      </c>
      <c r="E352" s="41"/>
      <c r="F352" s="232" t="s">
        <v>725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149</v>
      </c>
      <c r="AU352" s="18" t="s">
        <v>82</v>
      </c>
    </row>
    <row r="353" s="13" customFormat="1">
      <c r="A353" s="13"/>
      <c r="B353" s="234"/>
      <c r="C353" s="235"/>
      <c r="D353" s="226" t="s">
        <v>153</v>
      </c>
      <c r="E353" s="236" t="s">
        <v>19</v>
      </c>
      <c r="F353" s="237" t="s">
        <v>154</v>
      </c>
      <c r="G353" s="235"/>
      <c r="H353" s="236" t="s">
        <v>19</v>
      </c>
      <c r="I353" s="238"/>
      <c r="J353" s="235"/>
      <c r="K353" s="235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153</v>
      </c>
      <c r="AU353" s="243" t="s">
        <v>82</v>
      </c>
      <c r="AV353" s="13" t="s">
        <v>80</v>
      </c>
      <c r="AW353" s="13" t="s">
        <v>33</v>
      </c>
      <c r="AX353" s="13" t="s">
        <v>72</v>
      </c>
      <c r="AY353" s="243" t="s">
        <v>138</v>
      </c>
    </row>
    <row r="354" s="14" customFormat="1">
      <c r="A354" s="14"/>
      <c r="B354" s="244"/>
      <c r="C354" s="245"/>
      <c r="D354" s="226" t="s">
        <v>153</v>
      </c>
      <c r="E354" s="246" t="s">
        <v>19</v>
      </c>
      <c r="F354" s="247" t="s">
        <v>726</v>
      </c>
      <c r="G354" s="245"/>
      <c r="H354" s="248">
        <v>62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153</v>
      </c>
      <c r="AU354" s="254" t="s">
        <v>82</v>
      </c>
      <c r="AV354" s="14" t="s">
        <v>82</v>
      </c>
      <c r="AW354" s="14" t="s">
        <v>33</v>
      </c>
      <c r="AX354" s="14" t="s">
        <v>72</v>
      </c>
      <c r="AY354" s="254" t="s">
        <v>138</v>
      </c>
    </row>
    <row r="355" s="12" customFormat="1" ht="22.8" customHeight="1">
      <c r="A355" s="12"/>
      <c r="B355" s="197"/>
      <c r="C355" s="198"/>
      <c r="D355" s="199" t="s">
        <v>71</v>
      </c>
      <c r="E355" s="211" t="s">
        <v>408</v>
      </c>
      <c r="F355" s="211" t="s">
        <v>409</v>
      </c>
      <c r="G355" s="198"/>
      <c r="H355" s="198"/>
      <c r="I355" s="201"/>
      <c r="J355" s="212">
        <f>BK355</f>
        <v>0</v>
      </c>
      <c r="K355" s="198"/>
      <c r="L355" s="203"/>
      <c r="M355" s="204"/>
      <c r="N355" s="205"/>
      <c r="O355" s="205"/>
      <c r="P355" s="206">
        <f>SUM(P356:P374)</f>
        <v>0</v>
      </c>
      <c r="Q355" s="205"/>
      <c r="R355" s="206">
        <f>SUM(R356:R374)</f>
        <v>0</v>
      </c>
      <c r="S355" s="205"/>
      <c r="T355" s="207">
        <f>SUM(T356:T374)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8" t="s">
        <v>80</v>
      </c>
      <c r="AT355" s="209" t="s">
        <v>71</v>
      </c>
      <c r="AU355" s="209" t="s">
        <v>80</v>
      </c>
      <c r="AY355" s="208" t="s">
        <v>138</v>
      </c>
      <c r="BK355" s="210">
        <f>SUM(BK356:BK374)</f>
        <v>0</v>
      </c>
    </row>
    <row r="356" s="2" customFormat="1" ht="24.15" customHeight="1">
      <c r="A356" s="39"/>
      <c r="B356" s="40"/>
      <c r="C356" s="213" t="s">
        <v>727</v>
      </c>
      <c r="D356" s="213" t="s">
        <v>140</v>
      </c>
      <c r="E356" s="214" t="s">
        <v>411</v>
      </c>
      <c r="F356" s="215" t="s">
        <v>412</v>
      </c>
      <c r="G356" s="216" t="s">
        <v>228</v>
      </c>
      <c r="H356" s="217">
        <v>34.457999999999998</v>
      </c>
      <c r="I356" s="218"/>
      <c r="J356" s="219">
        <f>ROUND(I356*H356,2)</f>
        <v>0</v>
      </c>
      <c r="K356" s="215" t="s">
        <v>144</v>
      </c>
      <c r="L356" s="45"/>
      <c r="M356" s="220" t="s">
        <v>19</v>
      </c>
      <c r="N356" s="221" t="s">
        <v>43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145</v>
      </c>
      <c r="AT356" s="224" t="s">
        <v>140</v>
      </c>
      <c r="AU356" s="224" t="s">
        <v>82</v>
      </c>
      <c r="AY356" s="18" t="s">
        <v>138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80</v>
      </c>
      <c r="BK356" s="225">
        <f>ROUND(I356*H356,2)</f>
        <v>0</v>
      </c>
      <c r="BL356" s="18" t="s">
        <v>145</v>
      </c>
      <c r="BM356" s="224" t="s">
        <v>728</v>
      </c>
    </row>
    <row r="357" s="2" customFormat="1">
      <c r="A357" s="39"/>
      <c r="B357" s="40"/>
      <c r="C357" s="41"/>
      <c r="D357" s="226" t="s">
        <v>147</v>
      </c>
      <c r="E357" s="41"/>
      <c r="F357" s="227" t="s">
        <v>414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147</v>
      </c>
      <c r="AU357" s="18" t="s">
        <v>82</v>
      </c>
    </row>
    <row r="358" s="2" customFormat="1">
      <c r="A358" s="39"/>
      <c r="B358" s="40"/>
      <c r="C358" s="41"/>
      <c r="D358" s="231" t="s">
        <v>149</v>
      </c>
      <c r="E358" s="41"/>
      <c r="F358" s="232" t="s">
        <v>415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149</v>
      </c>
      <c r="AU358" s="18" t="s">
        <v>82</v>
      </c>
    </row>
    <row r="359" s="14" customFormat="1">
      <c r="A359" s="14"/>
      <c r="B359" s="244"/>
      <c r="C359" s="245"/>
      <c r="D359" s="226" t="s">
        <v>153</v>
      </c>
      <c r="E359" s="246" t="s">
        <v>19</v>
      </c>
      <c r="F359" s="247" t="s">
        <v>729</v>
      </c>
      <c r="G359" s="245"/>
      <c r="H359" s="248">
        <v>34.457999999999998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153</v>
      </c>
      <c r="AU359" s="254" t="s">
        <v>82</v>
      </c>
      <c r="AV359" s="14" t="s">
        <v>82</v>
      </c>
      <c r="AW359" s="14" t="s">
        <v>33</v>
      </c>
      <c r="AX359" s="14" t="s">
        <v>72</v>
      </c>
      <c r="AY359" s="254" t="s">
        <v>138</v>
      </c>
    </row>
    <row r="360" s="2" customFormat="1" ht="24.15" customHeight="1">
      <c r="A360" s="39"/>
      <c r="B360" s="40"/>
      <c r="C360" s="213" t="s">
        <v>730</v>
      </c>
      <c r="D360" s="213" t="s">
        <v>140</v>
      </c>
      <c r="E360" s="214" t="s">
        <v>418</v>
      </c>
      <c r="F360" s="215" t="s">
        <v>419</v>
      </c>
      <c r="G360" s="216" t="s">
        <v>228</v>
      </c>
      <c r="H360" s="217">
        <v>39.628</v>
      </c>
      <c r="I360" s="218"/>
      <c r="J360" s="219">
        <f>ROUND(I360*H360,2)</f>
        <v>0</v>
      </c>
      <c r="K360" s="215" t="s">
        <v>19</v>
      </c>
      <c r="L360" s="45"/>
      <c r="M360" s="220" t="s">
        <v>19</v>
      </c>
      <c r="N360" s="221" t="s">
        <v>43</v>
      </c>
      <c r="O360" s="85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4" t="s">
        <v>145</v>
      </c>
      <c r="AT360" s="224" t="s">
        <v>140</v>
      </c>
      <c r="AU360" s="224" t="s">
        <v>82</v>
      </c>
      <c r="AY360" s="18" t="s">
        <v>138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8" t="s">
        <v>80</v>
      </c>
      <c r="BK360" s="225">
        <f>ROUND(I360*H360,2)</f>
        <v>0</v>
      </c>
      <c r="BL360" s="18" t="s">
        <v>145</v>
      </c>
      <c r="BM360" s="224" t="s">
        <v>420</v>
      </c>
    </row>
    <row r="361" s="2" customFormat="1">
      <c r="A361" s="39"/>
      <c r="B361" s="40"/>
      <c r="C361" s="41"/>
      <c r="D361" s="226" t="s">
        <v>147</v>
      </c>
      <c r="E361" s="41"/>
      <c r="F361" s="227" t="s">
        <v>421</v>
      </c>
      <c r="G361" s="41"/>
      <c r="H361" s="41"/>
      <c r="I361" s="228"/>
      <c r="J361" s="41"/>
      <c r="K361" s="41"/>
      <c r="L361" s="45"/>
      <c r="M361" s="229"/>
      <c r="N361" s="230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147</v>
      </c>
      <c r="AU361" s="18" t="s">
        <v>82</v>
      </c>
    </row>
    <row r="362" s="14" customFormat="1">
      <c r="A362" s="14"/>
      <c r="B362" s="244"/>
      <c r="C362" s="245"/>
      <c r="D362" s="226" t="s">
        <v>153</v>
      </c>
      <c r="E362" s="246" t="s">
        <v>19</v>
      </c>
      <c r="F362" s="247" t="s">
        <v>731</v>
      </c>
      <c r="G362" s="245"/>
      <c r="H362" s="248">
        <v>4.8780000000000001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153</v>
      </c>
      <c r="AU362" s="254" t="s">
        <v>82</v>
      </c>
      <c r="AV362" s="14" t="s">
        <v>82</v>
      </c>
      <c r="AW362" s="14" t="s">
        <v>33</v>
      </c>
      <c r="AX362" s="14" t="s">
        <v>72</v>
      </c>
      <c r="AY362" s="254" t="s">
        <v>138</v>
      </c>
    </row>
    <row r="363" s="14" customFormat="1">
      <c r="A363" s="14"/>
      <c r="B363" s="244"/>
      <c r="C363" s="245"/>
      <c r="D363" s="226" t="s">
        <v>153</v>
      </c>
      <c r="E363" s="246" t="s">
        <v>19</v>
      </c>
      <c r="F363" s="247" t="s">
        <v>732</v>
      </c>
      <c r="G363" s="245"/>
      <c r="H363" s="248">
        <v>34.75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153</v>
      </c>
      <c r="AU363" s="254" t="s">
        <v>82</v>
      </c>
      <c r="AV363" s="14" t="s">
        <v>82</v>
      </c>
      <c r="AW363" s="14" t="s">
        <v>33</v>
      </c>
      <c r="AX363" s="14" t="s">
        <v>72</v>
      </c>
      <c r="AY363" s="254" t="s">
        <v>138</v>
      </c>
    </row>
    <row r="364" s="2" customFormat="1" ht="24.15" customHeight="1">
      <c r="A364" s="39"/>
      <c r="B364" s="40"/>
      <c r="C364" s="213" t="s">
        <v>733</v>
      </c>
      <c r="D364" s="213" t="s">
        <v>140</v>
      </c>
      <c r="E364" s="214" t="s">
        <v>425</v>
      </c>
      <c r="F364" s="215" t="s">
        <v>426</v>
      </c>
      <c r="G364" s="216" t="s">
        <v>228</v>
      </c>
      <c r="H364" s="217">
        <v>34.457999999999998</v>
      </c>
      <c r="I364" s="218"/>
      <c r="J364" s="219">
        <f>ROUND(I364*H364,2)</f>
        <v>0</v>
      </c>
      <c r="K364" s="215" t="s">
        <v>19</v>
      </c>
      <c r="L364" s="45"/>
      <c r="M364" s="220" t="s">
        <v>19</v>
      </c>
      <c r="N364" s="221" t="s">
        <v>43</v>
      </c>
      <c r="O364" s="85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145</v>
      </c>
      <c r="AT364" s="224" t="s">
        <v>140</v>
      </c>
      <c r="AU364" s="224" t="s">
        <v>82</v>
      </c>
      <c r="AY364" s="18" t="s">
        <v>138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8" t="s">
        <v>80</v>
      </c>
      <c r="BK364" s="225">
        <f>ROUND(I364*H364,2)</f>
        <v>0</v>
      </c>
      <c r="BL364" s="18" t="s">
        <v>145</v>
      </c>
      <c r="BM364" s="224" t="s">
        <v>427</v>
      </c>
    </row>
    <row r="365" s="2" customFormat="1">
      <c r="A365" s="39"/>
      <c r="B365" s="40"/>
      <c r="C365" s="41"/>
      <c r="D365" s="226" t="s">
        <v>147</v>
      </c>
      <c r="E365" s="41"/>
      <c r="F365" s="227" t="s">
        <v>428</v>
      </c>
      <c r="G365" s="41"/>
      <c r="H365" s="41"/>
      <c r="I365" s="228"/>
      <c r="J365" s="41"/>
      <c r="K365" s="41"/>
      <c r="L365" s="45"/>
      <c r="M365" s="229"/>
      <c r="N365" s="230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147</v>
      </c>
      <c r="AU365" s="18" t="s">
        <v>82</v>
      </c>
    </row>
    <row r="366" s="14" customFormat="1">
      <c r="A366" s="14"/>
      <c r="B366" s="244"/>
      <c r="C366" s="245"/>
      <c r="D366" s="226" t="s">
        <v>153</v>
      </c>
      <c r="E366" s="246" t="s">
        <v>19</v>
      </c>
      <c r="F366" s="247" t="s">
        <v>734</v>
      </c>
      <c r="G366" s="245"/>
      <c r="H366" s="248">
        <v>34.457999999999998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153</v>
      </c>
      <c r="AU366" s="254" t="s">
        <v>82</v>
      </c>
      <c r="AV366" s="14" t="s">
        <v>82</v>
      </c>
      <c r="AW366" s="14" t="s">
        <v>33</v>
      </c>
      <c r="AX366" s="14" t="s">
        <v>72</v>
      </c>
      <c r="AY366" s="254" t="s">
        <v>138</v>
      </c>
    </row>
    <row r="367" s="2" customFormat="1" ht="24.15" customHeight="1">
      <c r="A367" s="39"/>
      <c r="B367" s="40"/>
      <c r="C367" s="213" t="s">
        <v>735</v>
      </c>
      <c r="D367" s="213" t="s">
        <v>140</v>
      </c>
      <c r="E367" s="214" t="s">
        <v>431</v>
      </c>
      <c r="F367" s="215" t="s">
        <v>432</v>
      </c>
      <c r="G367" s="216" t="s">
        <v>228</v>
      </c>
      <c r="H367" s="217">
        <v>34.75</v>
      </c>
      <c r="I367" s="218"/>
      <c r="J367" s="219">
        <f>ROUND(I367*H367,2)</f>
        <v>0</v>
      </c>
      <c r="K367" s="215" t="s">
        <v>144</v>
      </c>
      <c r="L367" s="45"/>
      <c r="M367" s="220" t="s">
        <v>19</v>
      </c>
      <c r="N367" s="221" t="s">
        <v>43</v>
      </c>
      <c r="O367" s="85"/>
      <c r="P367" s="222">
        <f>O367*H367</f>
        <v>0</v>
      </c>
      <c r="Q367" s="222">
        <v>0</v>
      </c>
      <c r="R367" s="222">
        <f>Q367*H367</f>
        <v>0</v>
      </c>
      <c r="S367" s="222">
        <v>0</v>
      </c>
      <c r="T367" s="22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4" t="s">
        <v>145</v>
      </c>
      <c r="AT367" s="224" t="s">
        <v>140</v>
      </c>
      <c r="AU367" s="224" t="s">
        <v>82</v>
      </c>
      <c r="AY367" s="18" t="s">
        <v>138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8" t="s">
        <v>80</v>
      </c>
      <c r="BK367" s="225">
        <f>ROUND(I367*H367,2)</f>
        <v>0</v>
      </c>
      <c r="BL367" s="18" t="s">
        <v>145</v>
      </c>
      <c r="BM367" s="224" t="s">
        <v>433</v>
      </c>
    </row>
    <row r="368" s="2" customFormat="1">
      <c r="A368" s="39"/>
      <c r="B368" s="40"/>
      <c r="C368" s="41"/>
      <c r="D368" s="226" t="s">
        <v>147</v>
      </c>
      <c r="E368" s="41"/>
      <c r="F368" s="227" t="s">
        <v>434</v>
      </c>
      <c r="G368" s="41"/>
      <c r="H368" s="41"/>
      <c r="I368" s="228"/>
      <c r="J368" s="41"/>
      <c r="K368" s="41"/>
      <c r="L368" s="45"/>
      <c r="M368" s="229"/>
      <c r="N368" s="230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147</v>
      </c>
      <c r="AU368" s="18" t="s">
        <v>82</v>
      </c>
    </row>
    <row r="369" s="2" customFormat="1">
      <c r="A369" s="39"/>
      <c r="B369" s="40"/>
      <c r="C369" s="41"/>
      <c r="D369" s="231" t="s">
        <v>149</v>
      </c>
      <c r="E369" s="41"/>
      <c r="F369" s="232" t="s">
        <v>435</v>
      </c>
      <c r="G369" s="41"/>
      <c r="H369" s="41"/>
      <c r="I369" s="228"/>
      <c r="J369" s="41"/>
      <c r="K369" s="41"/>
      <c r="L369" s="45"/>
      <c r="M369" s="229"/>
      <c r="N369" s="230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149</v>
      </c>
      <c r="AU369" s="18" t="s">
        <v>82</v>
      </c>
    </row>
    <row r="370" s="14" customFormat="1">
      <c r="A370" s="14"/>
      <c r="B370" s="244"/>
      <c r="C370" s="245"/>
      <c r="D370" s="226" t="s">
        <v>153</v>
      </c>
      <c r="E370" s="246" t="s">
        <v>19</v>
      </c>
      <c r="F370" s="247" t="s">
        <v>736</v>
      </c>
      <c r="G370" s="245"/>
      <c r="H370" s="248">
        <v>34.75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153</v>
      </c>
      <c r="AU370" s="254" t="s">
        <v>82</v>
      </c>
      <c r="AV370" s="14" t="s">
        <v>82</v>
      </c>
      <c r="AW370" s="14" t="s">
        <v>33</v>
      </c>
      <c r="AX370" s="14" t="s">
        <v>72</v>
      </c>
      <c r="AY370" s="254" t="s">
        <v>138</v>
      </c>
    </row>
    <row r="371" s="2" customFormat="1" ht="24.15" customHeight="1">
      <c r="A371" s="39"/>
      <c r="B371" s="40"/>
      <c r="C371" s="213" t="s">
        <v>737</v>
      </c>
      <c r="D371" s="213" t="s">
        <v>140</v>
      </c>
      <c r="E371" s="214" t="s">
        <v>438</v>
      </c>
      <c r="F371" s="215" t="s">
        <v>439</v>
      </c>
      <c r="G371" s="216" t="s">
        <v>228</v>
      </c>
      <c r="H371" s="217">
        <v>4.8780000000000001</v>
      </c>
      <c r="I371" s="218"/>
      <c r="J371" s="219">
        <f>ROUND(I371*H371,2)</f>
        <v>0</v>
      </c>
      <c r="K371" s="215" t="s">
        <v>144</v>
      </c>
      <c r="L371" s="45"/>
      <c r="M371" s="220" t="s">
        <v>19</v>
      </c>
      <c r="N371" s="221" t="s">
        <v>43</v>
      </c>
      <c r="O371" s="85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4" t="s">
        <v>145</v>
      </c>
      <c r="AT371" s="224" t="s">
        <v>140</v>
      </c>
      <c r="AU371" s="224" t="s">
        <v>82</v>
      </c>
      <c r="AY371" s="18" t="s">
        <v>138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8" t="s">
        <v>80</v>
      </c>
      <c r="BK371" s="225">
        <f>ROUND(I371*H371,2)</f>
        <v>0</v>
      </c>
      <c r="BL371" s="18" t="s">
        <v>145</v>
      </c>
      <c r="BM371" s="224" t="s">
        <v>440</v>
      </c>
    </row>
    <row r="372" s="2" customFormat="1">
      <c r="A372" s="39"/>
      <c r="B372" s="40"/>
      <c r="C372" s="41"/>
      <c r="D372" s="226" t="s">
        <v>147</v>
      </c>
      <c r="E372" s="41"/>
      <c r="F372" s="227" t="s">
        <v>441</v>
      </c>
      <c r="G372" s="41"/>
      <c r="H372" s="41"/>
      <c r="I372" s="228"/>
      <c r="J372" s="41"/>
      <c r="K372" s="41"/>
      <c r="L372" s="45"/>
      <c r="M372" s="229"/>
      <c r="N372" s="230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147</v>
      </c>
      <c r="AU372" s="18" t="s">
        <v>82</v>
      </c>
    </row>
    <row r="373" s="2" customFormat="1">
      <c r="A373" s="39"/>
      <c r="B373" s="40"/>
      <c r="C373" s="41"/>
      <c r="D373" s="231" t="s">
        <v>149</v>
      </c>
      <c r="E373" s="41"/>
      <c r="F373" s="232" t="s">
        <v>442</v>
      </c>
      <c r="G373" s="41"/>
      <c r="H373" s="41"/>
      <c r="I373" s="228"/>
      <c r="J373" s="41"/>
      <c r="K373" s="41"/>
      <c r="L373" s="45"/>
      <c r="M373" s="229"/>
      <c r="N373" s="230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149</v>
      </c>
      <c r="AU373" s="18" t="s">
        <v>82</v>
      </c>
    </row>
    <row r="374" s="14" customFormat="1">
      <c r="A374" s="14"/>
      <c r="B374" s="244"/>
      <c r="C374" s="245"/>
      <c r="D374" s="226" t="s">
        <v>153</v>
      </c>
      <c r="E374" s="246" t="s">
        <v>19</v>
      </c>
      <c r="F374" s="247" t="s">
        <v>731</v>
      </c>
      <c r="G374" s="245"/>
      <c r="H374" s="248">
        <v>4.8780000000000001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153</v>
      </c>
      <c r="AU374" s="254" t="s">
        <v>82</v>
      </c>
      <c r="AV374" s="14" t="s">
        <v>82</v>
      </c>
      <c r="AW374" s="14" t="s">
        <v>33</v>
      </c>
      <c r="AX374" s="14" t="s">
        <v>72</v>
      </c>
      <c r="AY374" s="254" t="s">
        <v>138</v>
      </c>
    </row>
    <row r="375" s="12" customFormat="1" ht="22.8" customHeight="1">
      <c r="A375" s="12"/>
      <c r="B375" s="197"/>
      <c r="C375" s="198"/>
      <c r="D375" s="199" t="s">
        <v>71</v>
      </c>
      <c r="E375" s="211" t="s">
        <v>443</v>
      </c>
      <c r="F375" s="211" t="s">
        <v>444</v>
      </c>
      <c r="G375" s="198"/>
      <c r="H375" s="198"/>
      <c r="I375" s="201"/>
      <c r="J375" s="212">
        <f>BK375</f>
        <v>0</v>
      </c>
      <c r="K375" s="198"/>
      <c r="L375" s="203"/>
      <c r="M375" s="204"/>
      <c r="N375" s="205"/>
      <c r="O375" s="205"/>
      <c r="P375" s="206">
        <f>SUM(P376:P378)</f>
        <v>0</v>
      </c>
      <c r="Q375" s="205"/>
      <c r="R375" s="206">
        <f>SUM(R376:R378)</f>
        <v>0</v>
      </c>
      <c r="S375" s="205"/>
      <c r="T375" s="207">
        <f>SUM(T376:T378)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8" t="s">
        <v>80</v>
      </c>
      <c r="AT375" s="209" t="s">
        <v>71</v>
      </c>
      <c r="AU375" s="209" t="s">
        <v>80</v>
      </c>
      <c r="AY375" s="208" t="s">
        <v>138</v>
      </c>
      <c r="BK375" s="210">
        <f>SUM(BK376:BK378)</f>
        <v>0</v>
      </c>
    </row>
    <row r="376" s="2" customFormat="1" ht="16.5" customHeight="1">
      <c r="A376" s="39"/>
      <c r="B376" s="40"/>
      <c r="C376" s="213" t="s">
        <v>738</v>
      </c>
      <c r="D376" s="213" t="s">
        <v>140</v>
      </c>
      <c r="E376" s="214" t="s">
        <v>446</v>
      </c>
      <c r="F376" s="215" t="s">
        <v>447</v>
      </c>
      <c r="G376" s="216" t="s">
        <v>228</v>
      </c>
      <c r="H376" s="217">
        <v>76.975999999999999</v>
      </c>
      <c r="I376" s="218"/>
      <c r="J376" s="219">
        <f>ROUND(I376*H376,2)</f>
        <v>0</v>
      </c>
      <c r="K376" s="215" t="s">
        <v>144</v>
      </c>
      <c r="L376" s="45"/>
      <c r="M376" s="220" t="s">
        <v>19</v>
      </c>
      <c r="N376" s="221" t="s">
        <v>43</v>
      </c>
      <c r="O376" s="85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4" t="s">
        <v>145</v>
      </c>
      <c r="AT376" s="224" t="s">
        <v>140</v>
      </c>
      <c r="AU376" s="224" t="s">
        <v>82</v>
      </c>
      <c r="AY376" s="18" t="s">
        <v>138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8" t="s">
        <v>80</v>
      </c>
      <c r="BK376" s="225">
        <f>ROUND(I376*H376,2)</f>
        <v>0</v>
      </c>
      <c r="BL376" s="18" t="s">
        <v>145</v>
      </c>
      <c r="BM376" s="224" t="s">
        <v>448</v>
      </c>
    </row>
    <row r="377" s="2" customFormat="1">
      <c r="A377" s="39"/>
      <c r="B377" s="40"/>
      <c r="C377" s="41"/>
      <c r="D377" s="226" t="s">
        <v>147</v>
      </c>
      <c r="E377" s="41"/>
      <c r="F377" s="227" t="s">
        <v>449</v>
      </c>
      <c r="G377" s="41"/>
      <c r="H377" s="41"/>
      <c r="I377" s="228"/>
      <c r="J377" s="41"/>
      <c r="K377" s="41"/>
      <c r="L377" s="45"/>
      <c r="M377" s="229"/>
      <c r="N377" s="230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147</v>
      </c>
      <c r="AU377" s="18" t="s">
        <v>82</v>
      </c>
    </row>
    <row r="378" s="2" customFormat="1">
      <c r="A378" s="39"/>
      <c r="B378" s="40"/>
      <c r="C378" s="41"/>
      <c r="D378" s="231" t="s">
        <v>149</v>
      </c>
      <c r="E378" s="41"/>
      <c r="F378" s="232" t="s">
        <v>450</v>
      </c>
      <c r="G378" s="41"/>
      <c r="H378" s="41"/>
      <c r="I378" s="228"/>
      <c r="J378" s="41"/>
      <c r="K378" s="41"/>
      <c r="L378" s="45"/>
      <c r="M378" s="229"/>
      <c r="N378" s="230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149</v>
      </c>
      <c r="AU378" s="18" t="s">
        <v>82</v>
      </c>
    </row>
    <row r="379" s="12" customFormat="1" ht="25.92" customHeight="1">
      <c r="A379" s="12"/>
      <c r="B379" s="197"/>
      <c r="C379" s="198"/>
      <c r="D379" s="199" t="s">
        <v>71</v>
      </c>
      <c r="E379" s="200" t="s">
        <v>451</v>
      </c>
      <c r="F379" s="200" t="s">
        <v>452</v>
      </c>
      <c r="G379" s="198"/>
      <c r="H379" s="198"/>
      <c r="I379" s="201"/>
      <c r="J379" s="202">
        <f>BK379</f>
        <v>0</v>
      </c>
      <c r="K379" s="198"/>
      <c r="L379" s="203"/>
      <c r="M379" s="204"/>
      <c r="N379" s="205"/>
      <c r="O379" s="205"/>
      <c r="P379" s="206">
        <f>P380</f>
        <v>0</v>
      </c>
      <c r="Q379" s="205"/>
      <c r="R379" s="206">
        <f>R380</f>
        <v>0.0100725</v>
      </c>
      <c r="S379" s="205"/>
      <c r="T379" s="207">
        <f>T380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8" t="s">
        <v>82</v>
      </c>
      <c r="AT379" s="209" t="s">
        <v>71</v>
      </c>
      <c r="AU379" s="209" t="s">
        <v>72</v>
      </c>
      <c r="AY379" s="208" t="s">
        <v>138</v>
      </c>
      <c r="BK379" s="210">
        <f>BK380</f>
        <v>0</v>
      </c>
    </row>
    <row r="380" s="12" customFormat="1" ht="22.8" customHeight="1">
      <c r="A380" s="12"/>
      <c r="B380" s="197"/>
      <c r="C380" s="198"/>
      <c r="D380" s="199" t="s">
        <v>71</v>
      </c>
      <c r="E380" s="211" t="s">
        <v>453</v>
      </c>
      <c r="F380" s="211" t="s">
        <v>454</v>
      </c>
      <c r="G380" s="198"/>
      <c r="H380" s="198"/>
      <c r="I380" s="201"/>
      <c r="J380" s="212">
        <f>BK380</f>
        <v>0</v>
      </c>
      <c r="K380" s="198"/>
      <c r="L380" s="203"/>
      <c r="M380" s="204"/>
      <c r="N380" s="205"/>
      <c r="O380" s="205"/>
      <c r="P380" s="206">
        <f>SUM(P381:P388)</f>
        <v>0</v>
      </c>
      <c r="Q380" s="205"/>
      <c r="R380" s="206">
        <f>SUM(R381:R388)</f>
        <v>0.0100725</v>
      </c>
      <c r="S380" s="205"/>
      <c r="T380" s="207">
        <f>SUM(T381:T388)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8" t="s">
        <v>82</v>
      </c>
      <c r="AT380" s="209" t="s">
        <v>71</v>
      </c>
      <c r="AU380" s="209" t="s">
        <v>80</v>
      </c>
      <c r="AY380" s="208" t="s">
        <v>138</v>
      </c>
      <c r="BK380" s="210">
        <f>SUM(BK381:BK388)</f>
        <v>0</v>
      </c>
    </row>
    <row r="381" s="2" customFormat="1" ht="16.5" customHeight="1">
      <c r="A381" s="39"/>
      <c r="B381" s="40"/>
      <c r="C381" s="213" t="s">
        <v>739</v>
      </c>
      <c r="D381" s="213" t="s">
        <v>140</v>
      </c>
      <c r="E381" s="214" t="s">
        <v>456</v>
      </c>
      <c r="F381" s="215" t="s">
        <v>457</v>
      </c>
      <c r="G381" s="216" t="s">
        <v>143</v>
      </c>
      <c r="H381" s="217">
        <v>12.75</v>
      </c>
      <c r="I381" s="218"/>
      <c r="J381" s="219">
        <f>ROUND(I381*H381,2)</f>
        <v>0</v>
      </c>
      <c r="K381" s="215" t="s">
        <v>144</v>
      </c>
      <c r="L381" s="45"/>
      <c r="M381" s="220" t="s">
        <v>19</v>
      </c>
      <c r="N381" s="221" t="s">
        <v>43</v>
      </c>
      <c r="O381" s="85"/>
      <c r="P381" s="222">
        <f>O381*H381</f>
        <v>0</v>
      </c>
      <c r="Q381" s="222">
        <v>0.00079000000000000001</v>
      </c>
      <c r="R381" s="222">
        <f>Q381*H381</f>
        <v>0.0100725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256</v>
      </c>
      <c r="AT381" s="224" t="s">
        <v>140</v>
      </c>
      <c r="AU381" s="224" t="s">
        <v>82</v>
      </c>
      <c r="AY381" s="18" t="s">
        <v>138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8" t="s">
        <v>80</v>
      </c>
      <c r="BK381" s="225">
        <f>ROUND(I381*H381,2)</f>
        <v>0</v>
      </c>
      <c r="BL381" s="18" t="s">
        <v>256</v>
      </c>
      <c r="BM381" s="224" t="s">
        <v>458</v>
      </c>
    </row>
    <row r="382" s="2" customFormat="1">
      <c r="A382" s="39"/>
      <c r="B382" s="40"/>
      <c r="C382" s="41"/>
      <c r="D382" s="226" t="s">
        <v>147</v>
      </c>
      <c r="E382" s="41"/>
      <c r="F382" s="227" t="s">
        <v>459</v>
      </c>
      <c r="G382" s="41"/>
      <c r="H382" s="41"/>
      <c r="I382" s="228"/>
      <c r="J382" s="41"/>
      <c r="K382" s="41"/>
      <c r="L382" s="45"/>
      <c r="M382" s="229"/>
      <c r="N382" s="230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147</v>
      </c>
      <c r="AU382" s="18" t="s">
        <v>82</v>
      </c>
    </row>
    <row r="383" s="2" customFormat="1">
      <c r="A383" s="39"/>
      <c r="B383" s="40"/>
      <c r="C383" s="41"/>
      <c r="D383" s="231" t="s">
        <v>149</v>
      </c>
      <c r="E383" s="41"/>
      <c r="F383" s="232" t="s">
        <v>460</v>
      </c>
      <c r="G383" s="41"/>
      <c r="H383" s="41"/>
      <c r="I383" s="228"/>
      <c r="J383" s="41"/>
      <c r="K383" s="41"/>
      <c r="L383" s="45"/>
      <c r="M383" s="229"/>
      <c r="N383" s="230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149</v>
      </c>
      <c r="AU383" s="18" t="s">
        <v>82</v>
      </c>
    </row>
    <row r="384" s="13" customFormat="1">
      <c r="A384" s="13"/>
      <c r="B384" s="234"/>
      <c r="C384" s="235"/>
      <c r="D384" s="226" t="s">
        <v>153</v>
      </c>
      <c r="E384" s="236" t="s">
        <v>19</v>
      </c>
      <c r="F384" s="237" t="s">
        <v>307</v>
      </c>
      <c r="G384" s="235"/>
      <c r="H384" s="236" t="s">
        <v>19</v>
      </c>
      <c r="I384" s="238"/>
      <c r="J384" s="235"/>
      <c r="K384" s="235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153</v>
      </c>
      <c r="AU384" s="243" t="s">
        <v>82</v>
      </c>
      <c r="AV384" s="13" t="s">
        <v>80</v>
      </c>
      <c r="AW384" s="13" t="s">
        <v>33</v>
      </c>
      <c r="AX384" s="13" t="s">
        <v>72</v>
      </c>
      <c r="AY384" s="243" t="s">
        <v>138</v>
      </c>
    </row>
    <row r="385" s="14" customFormat="1">
      <c r="A385" s="14"/>
      <c r="B385" s="244"/>
      <c r="C385" s="245"/>
      <c r="D385" s="226" t="s">
        <v>153</v>
      </c>
      <c r="E385" s="246" t="s">
        <v>19</v>
      </c>
      <c r="F385" s="247" t="s">
        <v>740</v>
      </c>
      <c r="G385" s="245"/>
      <c r="H385" s="248">
        <v>12.75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153</v>
      </c>
      <c r="AU385" s="254" t="s">
        <v>82</v>
      </c>
      <c r="AV385" s="14" t="s">
        <v>82</v>
      </c>
      <c r="AW385" s="14" t="s">
        <v>33</v>
      </c>
      <c r="AX385" s="14" t="s">
        <v>72</v>
      </c>
      <c r="AY385" s="254" t="s">
        <v>138</v>
      </c>
    </row>
    <row r="386" s="2" customFormat="1" ht="16.5" customHeight="1">
      <c r="A386" s="39"/>
      <c r="B386" s="40"/>
      <c r="C386" s="213" t="s">
        <v>741</v>
      </c>
      <c r="D386" s="213" t="s">
        <v>140</v>
      </c>
      <c r="E386" s="214" t="s">
        <v>463</v>
      </c>
      <c r="F386" s="215" t="s">
        <v>464</v>
      </c>
      <c r="G386" s="216" t="s">
        <v>228</v>
      </c>
      <c r="H386" s="217">
        <v>0.01</v>
      </c>
      <c r="I386" s="218"/>
      <c r="J386" s="219">
        <f>ROUND(I386*H386,2)</f>
        <v>0</v>
      </c>
      <c r="K386" s="215" t="s">
        <v>144</v>
      </c>
      <c r="L386" s="45"/>
      <c r="M386" s="220" t="s">
        <v>19</v>
      </c>
      <c r="N386" s="221" t="s">
        <v>43</v>
      </c>
      <c r="O386" s="85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256</v>
      </c>
      <c r="AT386" s="224" t="s">
        <v>140</v>
      </c>
      <c r="AU386" s="224" t="s">
        <v>82</v>
      </c>
      <c r="AY386" s="18" t="s">
        <v>138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8" t="s">
        <v>80</v>
      </c>
      <c r="BK386" s="225">
        <f>ROUND(I386*H386,2)</f>
        <v>0</v>
      </c>
      <c r="BL386" s="18" t="s">
        <v>256</v>
      </c>
      <c r="BM386" s="224" t="s">
        <v>465</v>
      </c>
    </row>
    <row r="387" s="2" customFormat="1">
      <c r="A387" s="39"/>
      <c r="B387" s="40"/>
      <c r="C387" s="41"/>
      <c r="D387" s="226" t="s">
        <v>147</v>
      </c>
      <c r="E387" s="41"/>
      <c r="F387" s="227" t="s">
        <v>466</v>
      </c>
      <c r="G387" s="41"/>
      <c r="H387" s="41"/>
      <c r="I387" s="228"/>
      <c r="J387" s="41"/>
      <c r="K387" s="41"/>
      <c r="L387" s="45"/>
      <c r="M387" s="229"/>
      <c r="N387" s="230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147</v>
      </c>
      <c r="AU387" s="18" t="s">
        <v>82</v>
      </c>
    </row>
    <row r="388" s="2" customFormat="1">
      <c r="A388" s="39"/>
      <c r="B388" s="40"/>
      <c r="C388" s="41"/>
      <c r="D388" s="231" t="s">
        <v>149</v>
      </c>
      <c r="E388" s="41"/>
      <c r="F388" s="232" t="s">
        <v>467</v>
      </c>
      <c r="G388" s="41"/>
      <c r="H388" s="41"/>
      <c r="I388" s="228"/>
      <c r="J388" s="41"/>
      <c r="K388" s="41"/>
      <c r="L388" s="45"/>
      <c r="M388" s="265"/>
      <c r="N388" s="266"/>
      <c r="O388" s="267"/>
      <c r="P388" s="267"/>
      <c r="Q388" s="267"/>
      <c r="R388" s="267"/>
      <c r="S388" s="267"/>
      <c r="T388" s="268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149</v>
      </c>
      <c r="AU388" s="18" t="s">
        <v>82</v>
      </c>
    </row>
    <row r="389" s="2" customFormat="1" ht="6.96" customHeight="1">
      <c r="A389" s="39"/>
      <c r="B389" s="60"/>
      <c r="C389" s="61"/>
      <c r="D389" s="61"/>
      <c r="E389" s="61"/>
      <c r="F389" s="61"/>
      <c r="G389" s="61"/>
      <c r="H389" s="61"/>
      <c r="I389" s="61"/>
      <c r="J389" s="61"/>
      <c r="K389" s="61"/>
      <c r="L389" s="45"/>
      <c r="M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</row>
  </sheetData>
  <sheetProtection sheet="1" autoFilter="0" formatColumns="0" formatRows="0" objects="1" scenarios="1" spinCount="100000" saltValue="k+n5l4Ce9Rk/alaXUFNBQRbymzDqJtfGinlYuAVLxsT9W6hIsMAGSN481SrhJT8cZhVMcCGMwnlqQkOOmUTbmg==" hashValue="lzH/Pv2SSvOZ6a8EPpchkIZndpbQRk28f/EfcruF8qi9OtKiFNOP8QlT8Eo98oqpWmmEK06pNwFdwDlCBFtBxg==" algorithmName="SHA-512" password="C15C"/>
  <autoFilter ref="C87:K38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113106132"/>
    <hyperlink ref="F98" r:id="rId2" display="https://podminky.urs.cz/item/CS_URS_2024_01/113107330"/>
    <hyperlink ref="F103" r:id="rId3" display="https://podminky.urs.cz/item/CS_URS_2024_01/113107332"/>
    <hyperlink ref="F108" r:id="rId4" display="https://podminky.urs.cz/item/CS_URS_2024_01/113107341"/>
    <hyperlink ref="F113" r:id="rId5" display="https://podminky.urs.cz/item/CS_URS_2024_01/113154114"/>
    <hyperlink ref="F118" r:id="rId6" display="https://podminky.urs.cz/item/CS_URS_2024_01/113202111"/>
    <hyperlink ref="F123" r:id="rId7" display="https://podminky.urs.cz/item/CS_URS_2024_01/121151103"/>
    <hyperlink ref="F128" r:id="rId8" display="https://podminky.urs.cz/item/CS_URS_2024_01/122252203"/>
    <hyperlink ref="F142" r:id="rId9" display="https://podminky.urs.cz/item/CS_URS_2024_01/171201231"/>
    <hyperlink ref="F149" r:id="rId10" display="https://podminky.urs.cz/item/CS_URS_2024_01/181951112"/>
    <hyperlink ref="F155" r:id="rId11" display="https://podminky.urs.cz/item/CS_URS_2024_01/564851111"/>
    <hyperlink ref="F160" r:id="rId12" display="https://podminky.urs.cz/item/CS_URS_2024_01/564861111"/>
    <hyperlink ref="F165" r:id="rId13" display="https://podminky.urs.cz/item/CS_URS_2024_01/567142115"/>
    <hyperlink ref="F170" r:id="rId14" display="https://podminky.urs.cz/item/CS_URS_2024_01/573111111"/>
    <hyperlink ref="F175" r:id="rId15" display="https://podminky.urs.cz/item/CS_URS_2024_01/573231106"/>
    <hyperlink ref="F180" r:id="rId16" display="https://podminky.urs.cz/item/CS_URS_2024_01/577134211"/>
    <hyperlink ref="F185" r:id="rId17" display="https://podminky.urs.cz/item/CS_URS_2024_01/577145112"/>
    <hyperlink ref="F190" r:id="rId18" display="https://podminky.urs.cz/item/CS_URS_2024_01/591241111"/>
    <hyperlink ref="F199" r:id="rId19" display="https://podminky.urs.cz/item/CS_URS_2024_01/596211110"/>
    <hyperlink ref="F208" r:id="rId20" display="https://podminky.urs.cz/item/CS_URS_2024_01/596211112"/>
    <hyperlink ref="F217" r:id="rId21" display="https://podminky.urs.cz/item/CS_URS_2024_01/596212211"/>
    <hyperlink ref="F226" r:id="rId22" display="https://podminky.urs.cz/item/CS_URS_2024_01/599141111"/>
    <hyperlink ref="F232" r:id="rId23" display="https://podminky.urs.cz/item/CS_URS_2024_01/899132121"/>
    <hyperlink ref="F238" r:id="rId24" display="https://podminky.urs.cz/item/CS_URS_2024_01/914111111"/>
    <hyperlink ref="F250" r:id="rId25" display="https://podminky.urs.cz/item/CS_URS_2024_01/914111112"/>
    <hyperlink ref="F258" r:id="rId26" display="https://podminky.urs.cz/item/CS_URS_2024_01/914511112"/>
    <hyperlink ref="F269" r:id="rId27" display="https://podminky.urs.cz/item/CS_URS_2024_01/915231112"/>
    <hyperlink ref="F274" r:id="rId28" display="https://podminky.urs.cz/item/CS_URS_2024_01/915621111"/>
    <hyperlink ref="F279" r:id="rId29" display="https://podminky.urs.cz/item/CS_URS_2024_01/916131113"/>
    <hyperlink ref="F303" r:id="rId30" display="https://podminky.urs.cz/item/CS_URS_2024_01/916131213"/>
    <hyperlink ref="F312" r:id="rId31" display="https://podminky.urs.cz/item/CS_URS_2024_01/916231213"/>
    <hyperlink ref="F321" r:id="rId32" display="https://podminky.urs.cz/item/CS_URS_2024_01/916331112"/>
    <hyperlink ref="F330" r:id="rId33" display="https://podminky.urs.cz/item/CS_URS_2024_01/919735112"/>
    <hyperlink ref="F335" r:id="rId34" display="https://podminky.urs.cz/item/CS_URS_2024_01/935114111"/>
    <hyperlink ref="F341" r:id="rId35" display="https://podminky.urs.cz/item/CS_URS_2024_01/966006132"/>
    <hyperlink ref="F347" r:id="rId36" display="https://podminky.urs.cz/item/CS_URS_2024_01/966006211"/>
    <hyperlink ref="F352" r:id="rId37" display="https://podminky.urs.cz/item/CS_URS_2024_01/966008212"/>
    <hyperlink ref="F358" r:id="rId38" display="https://podminky.urs.cz/item/CS_URS_2024_01/997013871"/>
    <hyperlink ref="F369" r:id="rId39" display="https://podminky.urs.cz/item/CS_URS_2024_01/997221861"/>
    <hyperlink ref="F373" r:id="rId40" display="https://podminky.urs.cz/item/CS_URS_2024_01/997221875"/>
    <hyperlink ref="F378" r:id="rId41" display="https://podminky.urs.cz/item/CS_URS_2024_01/998223011"/>
    <hyperlink ref="F383" r:id="rId42" display="https://podminky.urs.cz/item/CS_URS_2024_01/711161215"/>
    <hyperlink ref="F388" r:id="rId43" display="https://podminky.urs.cz/item/CS_URS_2024_01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Bezpečný pohyb chodců v Olovnici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742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8. 4. 2024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31.25" customHeight="1">
      <c r="A27" s="148"/>
      <c r="B27" s="149"/>
      <c r="C27" s="148"/>
      <c r="D27" s="148"/>
      <c r="E27" s="150" t="s">
        <v>109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ROUND(J86,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ROUND((SUM(BE86:BE239)),  2)</f>
        <v>0</v>
      </c>
      <c r="G33" s="39"/>
      <c r="H33" s="39"/>
      <c r="I33" s="158">
        <v>0.20999999999999999</v>
      </c>
      <c r="J33" s="157">
        <f>ROUND(((SUM(BE86:BE239))*I33),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ROUND((SUM(BF86:BF239)),  2)</f>
        <v>0</v>
      </c>
      <c r="G34" s="39"/>
      <c r="H34" s="39"/>
      <c r="I34" s="158">
        <v>0.14999999999999999</v>
      </c>
      <c r="J34" s="157">
        <f>ROUND(((SUM(BF86:BF239))*I34),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ROUND((SUM(BG86:BG239)),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ROUND((SUM(BH86:BH239)),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ROUND((SUM(BI86:BI239)),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Bezpečný pohyb chodců v Olovnici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102.1 - Vozovka Kralupská (přímé výdaje na doprovodnou část projektu)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Olovnice</v>
      </c>
      <c r="G52" s="41"/>
      <c r="H52" s="41"/>
      <c r="I52" s="33" t="s">
        <v>23</v>
      </c>
      <c r="J52" s="73" t="str">
        <f>IF(J12="","",J12)</f>
        <v>8. 4. 2024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Obec Olovnice</v>
      </c>
      <c r="G54" s="41"/>
      <c r="H54" s="41"/>
      <c r="I54" s="33" t="s">
        <v>31</v>
      </c>
      <c r="J54" s="37" t="str">
        <f>E21</f>
        <v>Ing. Zdeněk Tesař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111</v>
      </c>
      <c r="D57" s="172"/>
      <c r="E57" s="172"/>
      <c r="F57" s="172"/>
      <c r="G57" s="172"/>
      <c r="H57" s="172"/>
      <c r="I57" s="172"/>
      <c r="J57" s="173" t="s">
        <v>112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75"/>
      <c r="C60" s="176"/>
      <c r="D60" s="177" t="s">
        <v>114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115</v>
      </c>
      <c r="E61" s="183"/>
      <c r="F61" s="183"/>
      <c r="G61" s="183"/>
      <c r="H61" s="183"/>
      <c r="I61" s="183"/>
      <c r="J61" s="184">
        <f>J88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116</v>
      </c>
      <c r="E62" s="183"/>
      <c r="F62" s="183"/>
      <c r="G62" s="183"/>
      <c r="H62" s="183"/>
      <c r="I62" s="183"/>
      <c r="J62" s="184">
        <f>J124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117</v>
      </c>
      <c r="E63" s="183"/>
      <c r="F63" s="183"/>
      <c r="G63" s="183"/>
      <c r="H63" s="183"/>
      <c r="I63" s="183"/>
      <c r="J63" s="184">
        <f>J183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545</v>
      </c>
      <c r="E64" s="183"/>
      <c r="F64" s="183"/>
      <c r="G64" s="183"/>
      <c r="H64" s="183"/>
      <c r="I64" s="183"/>
      <c r="J64" s="184">
        <f>J201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119</v>
      </c>
      <c r="E65" s="183"/>
      <c r="F65" s="183"/>
      <c r="G65" s="183"/>
      <c r="H65" s="183"/>
      <c r="I65" s="183"/>
      <c r="J65" s="184">
        <f>J228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120</v>
      </c>
      <c r="E66" s="183"/>
      <c r="F66" s="183"/>
      <c r="G66" s="183"/>
      <c r="H66" s="183"/>
      <c r="I66" s="183"/>
      <c r="J66" s="184">
        <f>J236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123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Bezpečný pohyb chodců v Olovnici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107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102.1 - Vozovka Kralupská (přímé výdaje na doprovodnou část projektu)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Olovnice</v>
      </c>
      <c r="G80" s="41"/>
      <c r="H80" s="41"/>
      <c r="I80" s="33" t="s">
        <v>23</v>
      </c>
      <c r="J80" s="73" t="str">
        <f>IF(J12="","",J12)</f>
        <v>8. 4. 2024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Obec Olovnice</v>
      </c>
      <c r="G82" s="41"/>
      <c r="H82" s="41"/>
      <c r="I82" s="33" t="s">
        <v>31</v>
      </c>
      <c r="J82" s="37" t="str">
        <f>E21</f>
        <v>Ing. Zdeněk Tesař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124</v>
      </c>
      <c r="D85" s="189" t="s">
        <v>57</v>
      </c>
      <c r="E85" s="189" t="s">
        <v>53</v>
      </c>
      <c r="F85" s="189" t="s">
        <v>54</v>
      </c>
      <c r="G85" s="189" t="s">
        <v>125</v>
      </c>
      <c r="H85" s="189" t="s">
        <v>126</v>
      </c>
      <c r="I85" s="189" t="s">
        <v>127</v>
      </c>
      <c r="J85" s="189" t="s">
        <v>112</v>
      </c>
      <c r="K85" s="190" t="s">
        <v>128</v>
      </c>
      <c r="L85" s="191"/>
      <c r="M85" s="93" t="s">
        <v>19</v>
      </c>
      <c r="N85" s="94" t="s">
        <v>42</v>
      </c>
      <c r="O85" s="94" t="s">
        <v>129</v>
      </c>
      <c r="P85" s="94" t="s">
        <v>130</v>
      </c>
      <c r="Q85" s="94" t="s">
        <v>131</v>
      </c>
      <c r="R85" s="94" t="s">
        <v>132</v>
      </c>
      <c r="S85" s="94" t="s">
        <v>133</v>
      </c>
      <c r="T85" s="95" t="s">
        <v>134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135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20.108882599999998</v>
      </c>
      <c r="S86" s="97"/>
      <c r="T86" s="195">
        <f>T87</f>
        <v>3.4944000000000002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113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71</v>
      </c>
      <c r="E87" s="200" t="s">
        <v>136</v>
      </c>
      <c r="F87" s="200" t="s">
        <v>137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P88+P124+P183+P201+P228+P236</f>
        <v>0</v>
      </c>
      <c r="Q87" s="205"/>
      <c r="R87" s="206">
        <f>R88+R124+R183+R201+R228+R236</f>
        <v>20.108882599999998</v>
      </c>
      <c r="S87" s="205"/>
      <c r="T87" s="207">
        <f>T88+T124+T183+T201+T228+T236</f>
        <v>3.4944000000000002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80</v>
      </c>
      <c r="AT87" s="209" t="s">
        <v>71</v>
      </c>
      <c r="AU87" s="209" t="s">
        <v>72</v>
      </c>
      <c r="AY87" s="208" t="s">
        <v>138</v>
      </c>
      <c r="BK87" s="210">
        <f>BK88+BK124+BK183+BK201+BK228+BK236</f>
        <v>0</v>
      </c>
    </row>
    <row r="88" s="12" customFormat="1" ht="22.8" customHeight="1">
      <c r="A88" s="12"/>
      <c r="B88" s="197"/>
      <c r="C88" s="198"/>
      <c r="D88" s="199" t="s">
        <v>71</v>
      </c>
      <c r="E88" s="211" t="s">
        <v>80</v>
      </c>
      <c r="F88" s="211" t="s">
        <v>139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SUM(P89:P123)</f>
        <v>0</v>
      </c>
      <c r="Q88" s="205"/>
      <c r="R88" s="206">
        <f>SUM(R89:R123)</f>
        <v>0.0017520000000000001</v>
      </c>
      <c r="S88" s="205"/>
      <c r="T88" s="207">
        <f>SUM(T89:T123)</f>
        <v>3.4944000000000002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80</v>
      </c>
      <c r="AT88" s="209" t="s">
        <v>71</v>
      </c>
      <c r="AU88" s="209" t="s">
        <v>80</v>
      </c>
      <c r="AY88" s="208" t="s">
        <v>138</v>
      </c>
      <c r="BK88" s="210">
        <f>SUM(BK89:BK123)</f>
        <v>0</v>
      </c>
    </row>
    <row r="89" s="2" customFormat="1" ht="16.5" customHeight="1">
      <c r="A89" s="39"/>
      <c r="B89" s="40"/>
      <c r="C89" s="213" t="s">
        <v>80</v>
      </c>
      <c r="D89" s="213" t="s">
        <v>140</v>
      </c>
      <c r="E89" s="214" t="s">
        <v>184</v>
      </c>
      <c r="F89" s="215" t="s">
        <v>185</v>
      </c>
      <c r="G89" s="216" t="s">
        <v>143</v>
      </c>
      <c r="H89" s="217">
        <v>13.65</v>
      </c>
      <c r="I89" s="218"/>
      <c r="J89" s="219">
        <f>ROUND(I89*H89,2)</f>
        <v>0</v>
      </c>
      <c r="K89" s="215" t="s">
        <v>144</v>
      </c>
      <c r="L89" s="45"/>
      <c r="M89" s="220" t="s">
        <v>19</v>
      </c>
      <c r="N89" s="221" t="s">
        <v>43</v>
      </c>
      <c r="O89" s="85"/>
      <c r="P89" s="222">
        <f>O89*H89</f>
        <v>0</v>
      </c>
      <c r="Q89" s="222">
        <v>8.0000000000000007E-05</v>
      </c>
      <c r="R89" s="222">
        <f>Q89*H89</f>
        <v>0.0010920000000000001</v>
      </c>
      <c r="S89" s="222">
        <v>0.25600000000000001</v>
      </c>
      <c r="T89" s="223">
        <f>S89*H89</f>
        <v>3.4944000000000002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145</v>
      </c>
      <c r="AT89" s="224" t="s">
        <v>140</v>
      </c>
      <c r="AU89" s="224" t="s">
        <v>82</v>
      </c>
      <c r="AY89" s="18" t="s">
        <v>138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80</v>
      </c>
      <c r="BK89" s="225">
        <f>ROUND(I89*H89,2)</f>
        <v>0</v>
      </c>
      <c r="BL89" s="18" t="s">
        <v>145</v>
      </c>
      <c r="BM89" s="224" t="s">
        <v>743</v>
      </c>
    </row>
    <row r="90" s="2" customFormat="1">
      <c r="A90" s="39"/>
      <c r="B90" s="40"/>
      <c r="C90" s="41"/>
      <c r="D90" s="226" t="s">
        <v>147</v>
      </c>
      <c r="E90" s="41"/>
      <c r="F90" s="227" t="s">
        <v>187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147</v>
      </c>
      <c r="AU90" s="18" t="s">
        <v>82</v>
      </c>
    </row>
    <row r="91" s="2" customFormat="1">
      <c r="A91" s="39"/>
      <c r="B91" s="40"/>
      <c r="C91" s="41"/>
      <c r="D91" s="231" t="s">
        <v>149</v>
      </c>
      <c r="E91" s="41"/>
      <c r="F91" s="232" t="s">
        <v>188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149</v>
      </c>
      <c r="AU91" s="18" t="s">
        <v>82</v>
      </c>
    </row>
    <row r="92" s="13" customFormat="1">
      <c r="A92" s="13"/>
      <c r="B92" s="234"/>
      <c r="C92" s="235"/>
      <c r="D92" s="226" t="s">
        <v>153</v>
      </c>
      <c r="E92" s="236" t="s">
        <v>19</v>
      </c>
      <c r="F92" s="237" t="s">
        <v>154</v>
      </c>
      <c r="G92" s="235"/>
      <c r="H92" s="236" t="s">
        <v>19</v>
      </c>
      <c r="I92" s="238"/>
      <c r="J92" s="235"/>
      <c r="K92" s="235"/>
      <c r="L92" s="239"/>
      <c r="M92" s="240"/>
      <c r="N92" s="241"/>
      <c r="O92" s="241"/>
      <c r="P92" s="241"/>
      <c r="Q92" s="241"/>
      <c r="R92" s="241"/>
      <c r="S92" s="241"/>
      <c r="T92" s="24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3" t="s">
        <v>153</v>
      </c>
      <c r="AU92" s="243" t="s">
        <v>82</v>
      </c>
      <c r="AV92" s="13" t="s">
        <v>80</v>
      </c>
      <c r="AW92" s="13" t="s">
        <v>33</v>
      </c>
      <c r="AX92" s="13" t="s">
        <v>72</v>
      </c>
      <c r="AY92" s="243" t="s">
        <v>138</v>
      </c>
    </row>
    <row r="93" s="14" customFormat="1">
      <c r="A93" s="14"/>
      <c r="B93" s="244"/>
      <c r="C93" s="245"/>
      <c r="D93" s="226" t="s">
        <v>153</v>
      </c>
      <c r="E93" s="246" t="s">
        <v>19</v>
      </c>
      <c r="F93" s="247" t="s">
        <v>744</v>
      </c>
      <c r="G93" s="245"/>
      <c r="H93" s="248">
        <v>13.65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4" t="s">
        <v>153</v>
      </c>
      <c r="AU93" s="254" t="s">
        <v>82</v>
      </c>
      <c r="AV93" s="14" t="s">
        <v>82</v>
      </c>
      <c r="AW93" s="14" t="s">
        <v>33</v>
      </c>
      <c r="AX93" s="14" t="s">
        <v>72</v>
      </c>
      <c r="AY93" s="254" t="s">
        <v>138</v>
      </c>
    </row>
    <row r="94" s="2" customFormat="1" ht="24.15" customHeight="1">
      <c r="A94" s="39"/>
      <c r="B94" s="40"/>
      <c r="C94" s="213" t="s">
        <v>82</v>
      </c>
      <c r="D94" s="213" t="s">
        <v>140</v>
      </c>
      <c r="E94" s="214" t="s">
        <v>213</v>
      </c>
      <c r="F94" s="215" t="s">
        <v>214</v>
      </c>
      <c r="G94" s="216" t="s">
        <v>207</v>
      </c>
      <c r="H94" s="217">
        <v>3.2999999999999998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145</v>
      </c>
      <c r="AT94" s="224" t="s">
        <v>140</v>
      </c>
      <c r="AU94" s="224" t="s">
        <v>82</v>
      </c>
      <c r="AY94" s="18" t="s">
        <v>138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145</v>
      </c>
      <c r="BM94" s="224" t="s">
        <v>745</v>
      </c>
    </row>
    <row r="95" s="2" customFormat="1">
      <c r="A95" s="39"/>
      <c r="B95" s="40"/>
      <c r="C95" s="41"/>
      <c r="D95" s="226" t="s">
        <v>147</v>
      </c>
      <c r="E95" s="41"/>
      <c r="F95" s="227" t="s">
        <v>216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147</v>
      </c>
      <c r="AU95" s="18" t="s">
        <v>82</v>
      </c>
    </row>
    <row r="96" s="13" customFormat="1">
      <c r="A96" s="13"/>
      <c r="B96" s="234"/>
      <c r="C96" s="235"/>
      <c r="D96" s="226" t="s">
        <v>153</v>
      </c>
      <c r="E96" s="236" t="s">
        <v>19</v>
      </c>
      <c r="F96" s="237" t="s">
        <v>472</v>
      </c>
      <c r="G96" s="235"/>
      <c r="H96" s="236" t="s">
        <v>19</v>
      </c>
      <c r="I96" s="238"/>
      <c r="J96" s="235"/>
      <c r="K96" s="235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153</v>
      </c>
      <c r="AU96" s="243" t="s">
        <v>82</v>
      </c>
      <c r="AV96" s="13" t="s">
        <v>80</v>
      </c>
      <c r="AW96" s="13" t="s">
        <v>33</v>
      </c>
      <c r="AX96" s="13" t="s">
        <v>72</v>
      </c>
      <c r="AY96" s="243" t="s">
        <v>138</v>
      </c>
    </row>
    <row r="97" s="14" customFormat="1">
      <c r="A97" s="14"/>
      <c r="B97" s="244"/>
      <c r="C97" s="245"/>
      <c r="D97" s="226" t="s">
        <v>153</v>
      </c>
      <c r="E97" s="246" t="s">
        <v>19</v>
      </c>
      <c r="F97" s="247" t="s">
        <v>746</v>
      </c>
      <c r="G97" s="245"/>
      <c r="H97" s="248">
        <v>3.2999999999999998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153</v>
      </c>
      <c r="AU97" s="254" t="s">
        <v>82</v>
      </c>
      <c r="AV97" s="14" t="s">
        <v>82</v>
      </c>
      <c r="AW97" s="14" t="s">
        <v>33</v>
      </c>
      <c r="AX97" s="14" t="s">
        <v>72</v>
      </c>
      <c r="AY97" s="254" t="s">
        <v>138</v>
      </c>
    </row>
    <row r="98" s="2" customFormat="1" ht="16.5" customHeight="1">
      <c r="A98" s="39"/>
      <c r="B98" s="40"/>
      <c r="C98" s="213" t="s">
        <v>100</v>
      </c>
      <c r="D98" s="213" t="s">
        <v>140</v>
      </c>
      <c r="E98" s="214" t="s">
        <v>474</v>
      </c>
      <c r="F98" s="215" t="s">
        <v>475</v>
      </c>
      <c r="G98" s="216" t="s">
        <v>207</v>
      </c>
      <c r="H98" s="217">
        <v>3.2999999999999998</v>
      </c>
      <c r="I98" s="218"/>
      <c r="J98" s="219">
        <f>ROUND(I98*H98,2)</f>
        <v>0</v>
      </c>
      <c r="K98" s="215" t="s">
        <v>144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145</v>
      </c>
      <c r="AT98" s="224" t="s">
        <v>140</v>
      </c>
      <c r="AU98" s="224" t="s">
        <v>82</v>
      </c>
      <c r="AY98" s="18" t="s">
        <v>138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145</v>
      </c>
      <c r="BM98" s="224" t="s">
        <v>747</v>
      </c>
    </row>
    <row r="99" s="2" customFormat="1">
      <c r="A99" s="39"/>
      <c r="B99" s="40"/>
      <c r="C99" s="41"/>
      <c r="D99" s="226" t="s">
        <v>147</v>
      </c>
      <c r="E99" s="41"/>
      <c r="F99" s="227" t="s">
        <v>477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147</v>
      </c>
      <c r="AU99" s="18" t="s">
        <v>82</v>
      </c>
    </row>
    <row r="100" s="2" customFormat="1">
      <c r="A100" s="39"/>
      <c r="B100" s="40"/>
      <c r="C100" s="41"/>
      <c r="D100" s="231" t="s">
        <v>149</v>
      </c>
      <c r="E100" s="41"/>
      <c r="F100" s="232" t="s">
        <v>478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149</v>
      </c>
      <c r="AU100" s="18" t="s">
        <v>82</v>
      </c>
    </row>
    <row r="101" s="14" customFormat="1">
      <c r="A101" s="14"/>
      <c r="B101" s="244"/>
      <c r="C101" s="245"/>
      <c r="D101" s="226" t="s">
        <v>153</v>
      </c>
      <c r="E101" s="246" t="s">
        <v>19</v>
      </c>
      <c r="F101" s="247" t="s">
        <v>746</v>
      </c>
      <c r="G101" s="245"/>
      <c r="H101" s="248">
        <v>3.2999999999999998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153</v>
      </c>
      <c r="AU101" s="254" t="s">
        <v>82</v>
      </c>
      <c r="AV101" s="14" t="s">
        <v>82</v>
      </c>
      <c r="AW101" s="14" t="s">
        <v>33</v>
      </c>
      <c r="AX101" s="14" t="s">
        <v>72</v>
      </c>
      <c r="AY101" s="254" t="s">
        <v>138</v>
      </c>
    </row>
    <row r="102" s="2" customFormat="1" ht="16.5" customHeight="1">
      <c r="A102" s="39"/>
      <c r="B102" s="40"/>
      <c r="C102" s="213" t="s">
        <v>145</v>
      </c>
      <c r="D102" s="213" t="s">
        <v>140</v>
      </c>
      <c r="E102" s="214" t="s">
        <v>479</v>
      </c>
      <c r="F102" s="215" t="s">
        <v>480</v>
      </c>
      <c r="G102" s="216" t="s">
        <v>207</v>
      </c>
      <c r="H102" s="217">
        <v>3.2999999999999998</v>
      </c>
      <c r="I102" s="218"/>
      <c r="J102" s="219">
        <f>ROUND(I102*H102,2)</f>
        <v>0</v>
      </c>
      <c r="K102" s="215" t="s">
        <v>144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145</v>
      </c>
      <c r="AT102" s="224" t="s">
        <v>140</v>
      </c>
      <c r="AU102" s="224" t="s">
        <v>82</v>
      </c>
      <c r="AY102" s="18" t="s">
        <v>138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145</v>
      </c>
      <c r="BM102" s="224" t="s">
        <v>748</v>
      </c>
    </row>
    <row r="103" s="2" customFormat="1">
      <c r="A103" s="39"/>
      <c r="B103" s="40"/>
      <c r="C103" s="41"/>
      <c r="D103" s="226" t="s">
        <v>147</v>
      </c>
      <c r="E103" s="41"/>
      <c r="F103" s="227" t="s">
        <v>480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82</v>
      </c>
    </row>
    <row r="104" s="2" customFormat="1">
      <c r="A104" s="39"/>
      <c r="B104" s="40"/>
      <c r="C104" s="41"/>
      <c r="D104" s="231" t="s">
        <v>149</v>
      </c>
      <c r="E104" s="41"/>
      <c r="F104" s="232" t="s">
        <v>482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149</v>
      </c>
      <c r="AU104" s="18" t="s">
        <v>82</v>
      </c>
    </row>
    <row r="105" s="14" customFormat="1">
      <c r="A105" s="14"/>
      <c r="B105" s="244"/>
      <c r="C105" s="245"/>
      <c r="D105" s="226" t="s">
        <v>153</v>
      </c>
      <c r="E105" s="246" t="s">
        <v>19</v>
      </c>
      <c r="F105" s="247" t="s">
        <v>749</v>
      </c>
      <c r="G105" s="245"/>
      <c r="H105" s="248">
        <v>3.2999999999999998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153</v>
      </c>
      <c r="AU105" s="254" t="s">
        <v>82</v>
      </c>
      <c r="AV105" s="14" t="s">
        <v>82</v>
      </c>
      <c r="AW105" s="14" t="s">
        <v>33</v>
      </c>
      <c r="AX105" s="14" t="s">
        <v>72</v>
      </c>
      <c r="AY105" s="254" t="s">
        <v>138</v>
      </c>
    </row>
    <row r="106" s="2" customFormat="1" ht="16.5" customHeight="1">
      <c r="A106" s="39"/>
      <c r="B106" s="40"/>
      <c r="C106" s="213" t="s">
        <v>175</v>
      </c>
      <c r="D106" s="213" t="s">
        <v>140</v>
      </c>
      <c r="E106" s="214" t="s">
        <v>484</v>
      </c>
      <c r="F106" s="215" t="s">
        <v>485</v>
      </c>
      <c r="G106" s="216" t="s">
        <v>143</v>
      </c>
      <c r="H106" s="217">
        <v>22</v>
      </c>
      <c r="I106" s="218"/>
      <c r="J106" s="219">
        <f>ROUND(I106*H106,2)</f>
        <v>0</v>
      </c>
      <c r="K106" s="215" t="s">
        <v>144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145</v>
      </c>
      <c r="AT106" s="224" t="s">
        <v>140</v>
      </c>
      <c r="AU106" s="224" t="s">
        <v>82</v>
      </c>
      <c r="AY106" s="18" t="s">
        <v>138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145</v>
      </c>
      <c r="BM106" s="224" t="s">
        <v>750</v>
      </c>
    </row>
    <row r="107" s="2" customFormat="1">
      <c r="A107" s="39"/>
      <c r="B107" s="40"/>
      <c r="C107" s="41"/>
      <c r="D107" s="226" t="s">
        <v>147</v>
      </c>
      <c r="E107" s="41"/>
      <c r="F107" s="227" t="s">
        <v>487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147</v>
      </c>
      <c r="AU107" s="18" t="s">
        <v>82</v>
      </c>
    </row>
    <row r="108" s="2" customFormat="1">
      <c r="A108" s="39"/>
      <c r="B108" s="40"/>
      <c r="C108" s="41"/>
      <c r="D108" s="231" t="s">
        <v>149</v>
      </c>
      <c r="E108" s="41"/>
      <c r="F108" s="232" t="s">
        <v>488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149</v>
      </c>
      <c r="AU108" s="18" t="s">
        <v>82</v>
      </c>
    </row>
    <row r="109" s="13" customFormat="1">
      <c r="A109" s="13"/>
      <c r="B109" s="234"/>
      <c r="C109" s="235"/>
      <c r="D109" s="226" t="s">
        <v>153</v>
      </c>
      <c r="E109" s="236" t="s">
        <v>19</v>
      </c>
      <c r="F109" s="237" t="s">
        <v>489</v>
      </c>
      <c r="G109" s="235"/>
      <c r="H109" s="236" t="s">
        <v>19</v>
      </c>
      <c r="I109" s="238"/>
      <c r="J109" s="235"/>
      <c r="K109" s="235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153</v>
      </c>
      <c r="AU109" s="243" t="s">
        <v>82</v>
      </c>
      <c r="AV109" s="13" t="s">
        <v>80</v>
      </c>
      <c r="AW109" s="13" t="s">
        <v>33</v>
      </c>
      <c r="AX109" s="13" t="s">
        <v>72</v>
      </c>
      <c r="AY109" s="243" t="s">
        <v>138</v>
      </c>
    </row>
    <row r="110" s="14" customFormat="1">
      <c r="A110" s="14"/>
      <c r="B110" s="244"/>
      <c r="C110" s="245"/>
      <c r="D110" s="226" t="s">
        <v>153</v>
      </c>
      <c r="E110" s="246" t="s">
        <v>19</v>
      </c>
      <c r="F110" s="247" t="s">
        <v>751</v>
      </c>
      <c r="G110" s="245"/>
      <c r="H110" s="248">
        <v>22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153</v>
      </c>
      <c r="AU110" s="254" t="s">
        <v>82</v>
      </c>
      <c r="AV110" s="14" t="s">
        <v>82</v>
      </c>
      <c r="AW110" s="14" t="s">
        <v>33</v>
      </c>
      <c r="AX110" s="14" t="s">
        <v>72</v>
      </c>
      <c r="AY110" s="254" t="s">
        <v>138</v>
      </c>
    </row>
    <row r="111" s="2" customFormat="1" ht="37.8" customHeight="1">
      <c r="A111" s="39"/>
      <c r="B111" s="40"/>
      <c r="C111" s="213" t="s">
        <v>183</v>
      </c>
      <c r="D111" s="213" t="s">
        <v>140</v>
      </c>
      <c r="E111" s="214" t="s">
        <v>491</v>
      </c>
      <c r="F111" s="215" t="s">
        <v>492</v>
      </c>
      <c r="G111" s="216" t="s">
        <v>143</v>
      </c>
      <c r="H111" s="217">
        <v>22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145</v>
      </c>
      <c r="AT111" s="224" t="s">
        <v>140</v>
      </c>
      <c r="AU111" s="224" t="s">
        <v>82</v>
      </c>
      <c r="AY111" s="18" t="s">
        <v>138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145</v>
      </c>
      <c r="BM111" s="224" t="s">
        <v>752</v>
      </c>
    </row>
    <row r="112" s="2" customFormat="1">
      <c r="A112" s="39"/>
      <c r="B112" s="40"/>
      <c r="C112" s="41"/>
      <c r="D112" s="226" t="s">
        <v>147</v>
      </c>
      <c r="E112" s="41"/>
      <c r="F112" s="227" t="s">
        <v>492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147</v>
      </c>
      <c r="AU112" s="18" t="s">
        <v>82</v>
      </c>
    </row>
    <row r="113" s="13" customFormat="1">
      <c r="A113" s="13"/>
      <c r="B113" s="234"/>
      <c r="C113" s="235"/>
      <c r="D113" s="226" t="s">
        <v>153</v>
      </c>
      <c r="E113" s="236" t="s">
        <v>19</v>
      </c>
      <c r="F113" s="237" t="s">
        <v>489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153</v>
      </c>
      <c r="AU113" s="243" t="s">
        <v>82</v>
      </c>
      <c r="AV113" s="13" t="s">
        <v>80</v>
      </c>
      <c r="AW113" s="13" t="s">
        <v>33</v>
      </c>
      <c r="AX113" s="13" t="s">
        <v>72</v>
      </c>
      <c r="AY113" s="243" t="s">
        <v>138</v>
      </c>
    </row>
    <row r="114" s="14" customFormat="1">
      <c r="A114" s="14"/>
      <c r="B114" s="244"/>
      <c r="C114" s="245"/>
      <c r="D114" s="226" t="s">
        <v>153</v>
      </c>
      <c r="E114" s="246" t="s">
        <v>19</v>
      </c>
      <c r="F114" s="247" t="s">
        <v>751</v>
      </c>
      <c r="G114" s="245"/>
      <c r="H114" s="248">
        <v>22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153</v>
      </c>
      <c r="AU114" s="254" t="s">
        <v>82</v>
      </c>
      <c r="AV114" s="14" t="s">
        <v>82</v>
      </c>
      <c r="AW114" s="14" t="s">
        <v>33</v>
      </c>
      <c r="AX114" s="14" t="s">
        <v>72</v>
      </c>
      <c r="AY114" s="254" t="s">
        <v>138</v>
      </c>
    </row>
    <row r="115" s="2" customFormat="1" ht="16.5" customHeight="1">
      <c r="A115" s="39"/>
      <c r="B115" s="40"/>
      <c r="C115" s="255" t="s">
        <v>182</v>
      </c>
      <c r="D115" s="255" t="s">
        <v>272</v>
      </c>
      <c r="E115" s="256" t="s">
        <v>494</v>
      </c>
      <c r="F115" s="257" t="s">
        <v>495</v>
      </c>
      <c r="G115" s="258" t="s">
        <v>496</v>
      </c>
      <c r="H115" s="259">
        <v>0.66000000000000003</v>
      </c>
      <c r="I115" s="260"/>
      <c r="J115" s="261">
        <f>ROUND(I115*H115,2)</f>
        <v>0</v>
      </c>
      <c r="K115" s="257" t="s">
        <v>144</v>
      </c>
      <c r="L115" s="262"/>
      <c r="M115" s="263" t="s">
        <v>19</v>
      </c>
      <c r="N115" s="264" t="s">
        <v>43</v>
      </c>
      <c r="O115" s="85"/>
      <c r="P115" s="222">
        <f>O115*H115</f>
        <v>0</v>
      </c>
      <c r="Q115" s="222">
        <v>0.001</v>
      </c>
      <c r="R115" s="222">
        <f>Q115*H115</f>
        <v>0.00066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197</v>
      </c>
      <c r="AT115" s="224" t="s">
        <v>272</v>
      </c>
      <c r="AU115" s="224" t="s">
        <v>82</v>
      </c>
      <c r="AY115" s="18" t="s">
        <v>138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145</v>
      </c>
      <c r="BM115" s="224" t="s">
        <v>753</v>
      </c>
    </row>
    <row r="116" s="2" customFormat="1">
      <c r="A116" s="39"/>
      <c r="B116" s="40"/>
      <c r="C116" s="41"/>
      <c r="D116" s="226" t="s">
        <v>147</v>
      </c>
      <c r="E116" s="41"/>
      <c r="F116" s="227" t="s">
        <v>495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147</v>
      </c>
      <c r="AU116" s="18" t="s">
        <v>82</v>
      </c>
    </row>
    <row r="117" s="13" customFormat="1">
      <c r="A117" s="13"/>
      <c r="B117" s="234"/>
      <c r="C117" s="235"/>
      <c r="D117" s="226" t="s">
        <v>153</v>
      </c>
      <c r="E117" s="236" t="s">
        <v>19</v>
      </c>
      <c r="F117" s="237" t="s">
        <v>489</v>
      </c>
      <c r="G117" s="235"/>
      <c r="H117" s="236" t="s">
        <v>19</v>
      </c>
      <c r="I117" s="238"/>
      <c r="J117" s="235"/>
      <c r="K117" s="235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153</v>
      </c>
      <c r="AU117" s="243" t="s">
        <v>82</v>
      </c>
      <c r="AV117" s="13" t="s">
        <v>80</v>
      </c>
      <c r="AW117" s="13" t="s">
        <v>33</v>
      </c>
      <c r="AX117" s="13" t="s">
        <v>72</v>
      </c>
      <c r="AY117" s="243" t="s">
        <v>138</v>
      </c>
    </row>
    <row r="118" s="14" customFormat="1">
      <c r="A118" s="14"/>
      <c r="B118" s="244"/>
      <c r="C118" s="245"/>
      <c r="D118" s="226" t="s">
        <v>153</v>
      </c>
      <c r="E118" s="246" t="s">
        <v>19</v>
      </c>
      <c r="F118" s="247" t="s">
        <v>754</v>
      </c>
      <c r="G118" s="245"/>
      <c r="H118" s="248">
        <v>0.66000000000000003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153</v>
      </c>
      <c r="AU118" s="254" t="s">
        <v>82</v>
      </c>
      <c r="AV118" s="14" t="s">
        <v>82</v>
      </c>
      <c r="AW118" s="14" t="s">
        <v>33</v>
      </c>
      <c r="AX118" s="14" t="s">
        <v>72</v>
      </c>
      <c r="AY118" s="254" t="s">
        <v>138</v>
      </c>
    </row>
    <row r="119" s="2" customFormat="1" ht="16.5" customHeight="1">
      <c r="A119" s="39"/>
      <c r="B119" s="40"/>
      <c r="C119" s="213" t="s">
        <v>197</v>
      </c>
      <c r="D119" s="213" t="s">
        <v>140</v>
      </c>
      <c r="E119" s="214" t="s">
        <v>234</v>
      </c>
      <c r="F119" s="215" t="s">
        <v>235</v>
      </c>
      <c r="G119" s="216" t="s">
        <v>143</v>
      </c>
      <c r="H119" s="217">
        <v>47.299999999999997</v>
      </c>
      <c r="I119" s="218"/>
      <c r="J119" s="219">
        <f>ROUND(I119*H119,2)</f>
        <v>0</v>
      </c>
      <c r="K119" s="215" t="s">
        <v>144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145</v>
      </c>
      <c r="AT119" s="224" t="s">
        <v>140</v>
      </c>
      <c r="AU119" s="224" t="s">
        <v>82</v>
      </c>
      <c r="AY119" s="18" t="s">
        <v>138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80</v>
      </c>
      <c r="BK119" s="225">
        <f>ROUND(I119*H119,2)</f>
        <v>0</v>
      </c>
      <c r="BL119" s="18" t="s">
        <v>145</v>
      </c>
      <c r="BM119" s="224" t="s">
        <v>755</v>
      </c>
    </row>
    <row r="120" s="2" customFormat="1">
      <c r="A120" s="39"/>
      <c r="B120" s="40"/>
      <c r="C120" s="41"/>
      <c r="D120" s="226" t="s">
        <v>147</v>
      </c>
      <c r="E120" s="41"/>
      <c r="F120" s="227" t="s">
        <v>237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147</v>
      </c>
      <c r="AU120" s="18" t="s">
        <v>82</v>
      </c>
    </row>
    <row r="121" s="2" customFormat="1">
      <c r="A121" s="39"/>
      <c r="B121" s="40"/>
      <c r="C121" s="41"/>
      <c r="D121" s="231" t="s">
        <v>149</v>
      </c>
      <c r="E121" s="41"/>
      <c r="F121" s="232" t="s">
        <v>238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82</v>
      </c>
    </row>
    <row r="122" s="13" customFormat="1">
      <c r="A122" s="13"/>
      <c r="B122" s="234"/>
      <c r="C122" s="235"/>
      <c r="D122" s="226" t="s">
        <v>153</v>
      </c>
      <c r="E122" s="236" t="s">
        <v>19</v>
      </c>
      <c r="F122" s="237" t="s">
        <v>154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153</v>
      </c>
      <c r="AU122" s="243" t="s">
        <v>82</v>
      </c>
      <c r="AV122" s="13" t="s">
        <v>80</v>
      </c>
      <c r="AW122" s="13" t="s">
        <v>33</v>
      </c>
      <c r="AX122" s="13" t="s">
        <v>72</v>
      </c>
      <c r="AY122" s="243" t="s">
        <v>138</v>
      </c>
    </row>
    <row r="123" s="14" customFormat="1">
      <c r="A123" s="14"/>
      <c r="B123" s="244"/>
      <c r="C123" s="245"/>
      <c r="D123" s="226" t="s">
        <v>153</v>
      </c>
      <c r="E123" s="246" t="s">
        <v>19</v>
      </c>
      <c r="F123" s="247" t="s">
        <v>756</v>
      </c>
      <c r="G123" s="245"/>
      <c r="H123" s="248">
        <v>47.299999999999997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153</v>
      </c>
      <c r="AU123" s="254" t="s">
        <v>82</v>
      </c>
      <c r="AV123" s="14" t="s">
        <v>82</v>
      </c>
      <c r="AW123" s="14" t="s">
        <v>33</v>
      </c>
      <c r="AX123" s="14" t="s">
        <v>72</v>
      </c>
      <c r="AY123" s="254" t="s">
        <v>138</v>
      </c>
    </row>
    <row r="124" s="12" customFormat="1" ht="22.8" customHeight="1">
      <c r="A124" s="12"/>
      <c r="B124" s="197"/>
      <c r="C124" s="198"/>
      <c r="D124" s="199" t="s">
        <v>71</v>
      </c>
      <c r="E124" s="211" t="s">
        <v>175</v>
      </c>
      <c r="F124" s="211" t="s">
        <v>240</v>
      </c>
      <c r="G124" s="198"/>
      <c r="H124" s="198"/>
      <c r="I124" s="201"/>
      <c r="J124" s="212">
        <f>BK124</f>
        <v>0</v>
      </c>
      <c r="K124" s="198"/>
      <c r="L124" s="203"/>
      <c r="M124" s="204"/>
      <c r="N124" s="205"/>
      <c r="O124" s="205"/>
      <c r="P124" s="206">
        <f>SUM(P125:P182)</f>
        <v>0</v>
      </c>
      <c r="Q124" s="205"/>
      <c r="R124" s="206">
        <f>SUM(R125:R182)</f>
        <v>10.14706</v>
      </c>
      <c r="S124" s="205"/>
      <c r="T124" s="207">
        <f>SUM(T125:T182)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8" t="s">
        <v>80</v>
      </c>
      <c r="AT124" s="209" t="s">
        <v>71</v>
      </c>
      <c r="AU124" s="209" t="s">
        <v>80</v>
      </c>
      <c r="AY124" s="208" t="s">
        <v>138</v>
      </c>
      <c r="BK124" s="210">
        <f>SUM(BK125:BK182)</f>
        <v>0</v>
      </c>
    </row>
    <row r="125" s="2" customFormat="1" ht="16.5" customHeight="1">
      <c r="A125" s="39"/>
      <c r="B125" s="40"/>
      <c r="C125" s="213" t="s">
        <v>204</v>
      </c>
      <c r="D125" s="213" t="s">
        <v>140</v>
      </c>
      <c r="E125" s="214" t="s">
        <v>242</v>
      </c>
      <c r="F125" s="215" t="s">
        <v>243</v>
      </c>
      <c r="G125" s="216" t="s">
        <v>143</v>
      </c>
      <c r="H125" s="217">
        <v>38.5</v>
      </c>
      <c r="I125" s="218"/>
      <c r="J125" s="219">
        <f>ROUND(I125*H125,2)</f>
        <v>0</v>
      </c>
      <c r="K125" s="215" t="s">
        <v>144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145</v>
      </c>
      <c r="AT125" s="224" t="s">
        <v>140</v>
      </c>
      <c r="AU125" s="224" t="s">
        <v>82</v>
      </c>
      <c r="AY125" s="18" t="s">
        <v>138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80</v>
      </c>
      <c r="BK125" s="225">
        <f>ROUND(I125*H125,2)</f>
        <v>0</v>
      </c>
      <c r="BL125" s="18" t="s">
        <v>145</v>
      </c>
      <c r="BM125" s="224" t="s">
        <v>757</v>
      </c>
    </row>
    <row r="126" s="2" customFormat="1">
      <c r="A126" s="39"/>
      <c r="B126" s="40"/>
      <c r="C126" s="41"/>
      <c r="D126" s="226" t="s">
        <v>147</v>
      </c>
      <c r="E126" s="41"/>
      <c r="F126" s="227" t="s">
        <v>245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147</v>
      </c>
      <c r="AU126" s="18" t="s">
        <v>82</v>
      </c>
    </row>
    <row r="127" s="2" customFormat="1">
      <c r="A127" s="39"/>
      <c r="B127" s="40"/>
      <c r="C127" s="41"/>
      <c r="D127" s="231" t="s">
        <v>149</v>
      </c>
      <c r="E127" s="41"/>
      <c r="F127" s="232" t="s">
        <v>246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82</v>
      </c>
    </row>
    <row r="128" s="13" customFormat="1">
      <c r="A128" s="13"/>
      <c r="B128" s="234"/>
      <c r="C128" s="235"/>
      <c r="D128" s="226" t="s">
        <v>153</v>
      </c>
      <c r="E128" s="236" t="s">
        <v>19</v>
      </c>
      <c r="F128" s="237" t="s">
        <v>247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153</v>
      </c>
      <c r="AU128" s="243" t="s">
        <v>82</v>
      </c>
      <c r="AV128" s="13" t="s">
        <v>80</v>
      </c>
      <c r="AW128" s="13" t="s">
        <v>33</v>
      </c>
      <c r="AX128" s="13" t="s">
        <v>72</v>
      </c>
      <c r="AY128" s="243" t="s">
        <v>138</v>
      </c>
    </row>
    <row r="129" s="14" customFormat="1">
      <c r="A129" s="14"/>
      <c r="B129" s="244"/>
      <c r="C129" s="245"/>
      <c r="D129" s="226" t="s">
        <v>153</v>
      </c>
      <c r="E129" s="246" t="s">
        <v>19</v>
      </c>
      <c r="F129" s="247" t="s">
        <v>758</v>
      </c>
      <c r="G129" s="245"/>
      <c r="H129" s="248">
        <v>38.5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153</v>
      </c>
      <c r="AU129" s="254" t="s">
        <v>82</v>
      </c>
      <c r="AV129" s="14" t="s">
        <v>82</v>
      </c>
      <c r="AW129" s="14" t="s">
        <v>33</v>
      </c>
      <c r="AX129" s="14" t="s">
        <v>72</v>
      </c>
      <c r="AY129" s="254" t="s">
        <v>138</v>
      </c>
    </row>
    <row r="130" s="2" customFormat="1" ht="16.5" customHeight="1">
      <c r="A130" s="39"/>
      <c r="B130" s="40"/>
      <c r="C130" s="213" t="s">
        <v>212</v>
      </c>
      <c r="D130" s="213" t="s">
        <v>140</v>
      </c>
      <c r="E130" s="214" t="s">
        <v>249</v>
      </c>
      <c r="F130" s="215" t="s">
        <v>250</v>
      </c>
      <c r="G130" s="216" t="s">
        <v>143</v>
      </c>
      <c r="H130" s="217">
        <v>8.8000000000000007</v>
      </c>
      <c r="I130" s="218"/>
      <c r="J130" s="219">
        <f>ROUND(I130*H130,2)</f>
        <v>0</v>
      </c>
      <c r="K130" s="215" t="s">
        <v>144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145</v>
      </c>
      <c r="AT130" s="224" t="s">
        <v>140</v>
      </c>
      <c r="AU130" s="224" t="s">
        <v>82</v>
      </c>
      <c r="AY130" s="18" t="s">
        <v>138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80</v>
      </c>
      <c r="BK130" s="225">
        <f>ROUND(I130*H130,2)</f>
        <v>0</v>
      </c>
      <c r="BL130" s="18" t="s">
        <v>145</v>
      </c>
      <c r="BM130" s="224" t="s">
        <v>759</v>
      </c>
    </row>
    <row r="131" s="2" customFormat="1">
      <c r="A131" s="39"/>
      <c r="B131" s="40"/>
      <c r="C131" s="41"/>
      <c r="D131" s="226" t="s">
        <v>147</v>
      </c>
      <c r="E131" s="41"/>
      <c r="F131" s="227" t="s">
        <v>252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147</v>
      </c>
      <c r="AU131" s="18" t="s">
        <v>82</v>
      </c>
    </row>
    <row r="132" s="2" customFormat="1">
      <c r="A132" s="39"/>
      <c r="B132" s="40"/>
      <c r="C132" s="41"/>
      <c r="D132" s="231" t="s">
        <v>149</v>
      </c>
      <c r="E132" s="41"/>
      <c r="F132" s="232" t="s">
        <v>253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149</v>
      </c>
      <c r="AU132" s="18" t="s">
        <v>82</v>
      </c>
    </row>
    <row r="133" s="13" customFormat="1">
      <c r="A133" s="13"/>
      <c r="B133" s="234"/>
      <c r="C133" s="235"/>
      <c r="D133" s="226" t="s">
        <v>153</v>
      </c>
      <c r="E133" s="236" t="s">
        <v>19</v>
      </c>
      <c r="F133" s="237" t="s">
        <v>254</v>
      </c>
      <c r="G133" s="235"/>
      <c r="H133" s="236" t="s">
        <v>19</v>
      </c>
      <c r="I133" s="238"/>
      <c r="J133" s="235"/>
      <c r="K133" s="235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153</v>
      </c>
      <c r="AU133" s="243" t="s">
        <v>82</v>
      </c>
      <c r="AV133" s="13" t="s">
        <v>80</v>
      </c>
      <c r="AW133" s="13" t="s">
        <v>33</v>
      </c>
      <c r="AX133" s="13" t="s">
        <v>72</v>
      </c>
      <c r="AY133" s="243" t="s">
        <v>138</v>
      </c>
    </row>
    <row r="134" s="14" customFormat="1">
      <c r="A134" s="14"/>
      <c r="B134" s="244"/>
      <c r="C134" s="245"/>
      <c r="D134" s="226" t="s">
        <v>153</v>
      </c>
      <c r="E134" s="246" t="s">
        <v>19</v>
      </c>
      <c r="F134" s="247" t="s">
        <v>760</v>
      </c>
      <c r="G134" s="245"/>
      <c r="H134" s="248">
        <v>8.8000000000000007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153</v>
      </c>
      <c r="AU134" s="254" t="s">
        <v>82</v>
      </c>
      <c r="AV134" s="14" t="s">
        <v>82</v>
      </c>
      <c r="AW134" s="14" t="s">
        <v>33</v>
      </c>
      <c r="AX134" s="14" t="s">
        <v>72</v>
      </c>
      <c r="AY134" s="254" t="s">
        <v>138</v>
      </c>
    </row>
    <row r="135" s="2" customFormat="1" ht="16.5" customHeight="1">
      <c r="A135" s="39"/>
      <c r="B135" s="40"/>
      <c r="C135" s="213" t="s">
        <v>219</v>
      </c>
      <c r="D135" s="213" t="s">
        <v>140</v>
      </c>
      <c r="E135" s="214" t="s">
        <v>257</v>
      </c>
      <c r="F135" s="215" t="s">
        <v>258</v>
      </c>
      <c r="G135" s="216" t="s">
        <v>143</v>
      </c>
      <c r="H135" s="217">
        <v>8.1899999999999995</v>
      </c>
      <c r="I135" s="218"/>
      <c r="J135" s="219">
        <f>ROUND(I135*H135,2)</f>
        <v>0</v>
      </c>
      <c r="K135" s="215" t="s">
        <v>144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145</v>
      </c>
      <c r="AT135" s="224" t="s">
        <v>140</v>
      </c>
      <c r="AU135" s="224" t="s">
        <v>82</v>
      </c>
      <c r="AY135" s="18" t="s">
        <v>138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80</v>
      </c>
      <c r="BK135" s="225">
        <f>ROUND(I135*H135,2)</f>
        <v>0</v>
      </c>
      <c r="BL135" s="18" t="s">
        <v>145</v>
      </c>
      <c r="BM135" s="224" t="s">
        <v>761</v>
      </c>
    </row>
    <row r="136" s="2" customFormat="1">
      <c r="A136" s="39"/>
      <c r="B136" s="40"/>
      <c r="C136" s="41"/>
      <c r="D136" s="226" t="s">
        <v>147</v>
      </c>
      <c r="E136" s="41"/>
      <c r="F136" s="227" t="s">
        <v>260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147</v>
      </c>
      <c r="AU136" s="18" t="s">
        <v>82</v>
      </c>
    </row>
    <row r="137" s="2" customFormat="1">
      <c r="A137" s="39"/>
      <c r="B137" s="40"/>
      <c r="C137" s="41"/>
      <c r="D137" s="231" t="s">
        <v>149</v>
      </c>
      <c r="E137" s="41"/>
      <c r="F137" s="232" t="s">
        <v>261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149</v>
      </c>
      <c r="AU137" s="18" t="s">
        <v>82</v>
      </c>
    </row>
    <row r="138" s="13" customFormat="1">
      <c r="A138" s="13"/>
      <c r="B138" s="234"/>
      <c r="C138" s="235"/>
      <c r="D138" s="226" t="s">
        <v>153</v>
      </c>
      <c r="E138" s="236" t="s">
        <v>19</v>
      </c>
      <c r="F138" s="237" t="s">
        <v>575</v>
      </c>
      <c r="G138" s="235"/>
      <c r="H138" s="236" t="s">
        <v>19</v>
      </c>
      <c r="I138" s="238"/>
      <c r="J138" s="235"/>
      <c r="K138" s="235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153</v>
      </c>
      <c r="AU138" s="243" t="s">
        <v>82</v>
      </c>
      <c r="AV138" s="13" t="s">
        <v>80</v>
      </c>
      <c r="AW138" s="13" t="s">
        <v>33</v>
      </c>
      <c r="AX138" s="13" t="s">
        <v>72</v>
      </c>
      <c r="AY138" s="243" t="s">
        <v>138</v>
      </c>
    </row>
    <row r="139" s="14" customFormat="1">
      <c r="A139" s="14"/>
      <c r="B139" s="244"/>
      <c r="C139" s="245"/>
      <c r="D139" s="226" t="s">
        <v>153</v>
      </c>
      <c r="E139" s="246" t="s">
        <v>19</v>
      </c>
      <c r="F139" s="247" t="s">
        <v>762</v>
      </c>
      <c r="G139" s="245"/>
      <c r="H139" s="248">
        <v>8.1899999999999995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153</v>
      </c>
      <c r="AU139" s="254" t="s">
        <v>82</v>
      </c>
      <c r="AV139" s="14" t="s">
        <v>82</v>
      </c>
      <c r="AW139" s="14" t="s">
        <v>33</v>
      </c>
      <c r="AX139" s="14" t="s">
        <v>72</v>
      </c>
      <c r="AY139" s="254" t="s">
        <v>138</v>
      </c>
    </row>
    <row r="140" s="2" customFormat="1" ht="16.5" customHeight="1">
      <c r="A140" s="39"/>
      <c r="B140" s="40"/>
      <c r="C140" s="213" t="s">
        <v>225</v>
      </c>
      <c r="D140" s="213" t="s">
        <v>140</v>
      </c>
      <c r="E140" s="214" t="s">
        <v>577</v>
      </c>
      <c r="F140" s="215" t="s">
        <v>578</v>
      </c>
      <c r="G140" s="216" t="s">
        <v>143</v>
      </c>
      <c r="H140" s="217">
        <v>8.1899999999999995</v>
      </c>
      <c r="I140" s="218"/>
      <c r="J140" s="219">
        <f>ROUND(I140*H140,2)</f>
        <v>0</v>
      </c>
      <c r="K140" s="215" t="s">
        <v>144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145</v>
      </c>
      <c r="AT140" s="224" t="s">
        <v>140</v>
      </c>
      <c r="AU140" s="224" t="s">
        <v>82</v>
      </c>
      <c r="AY140" s="18" t="s">
        <v>138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145</v>
      </c>
      <c r="BM140" s="224" t="s">
        <v>763</v>
      </c>
    </row>
    <row r="141" s="2" customFormat="1">
      <c r="A141" s="39"/>
      <c r="B141" s="40"/>
      <c r="C141" s="41"/>
      <c r="D141" s="226" t="s">
        <v>147</v>
      </c>
      <c r="E141" s="41"/>
      <c r="F141" s="227" t="s">
        <v>580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147</v>
      </c>
      <c r="AU141" s="18" t="s">
        <v>82</v>
      </c>
    </row>
    <row r="142" s="2" customFormat="1">
      <c r="A142" s="39"/>
      <c r="B142" s="40"/>
      <c r="C142" s="41"/>
      <c r="D142" s="231" t="s">
        <v>149</v>
      </c>
      <c r="E142" s="41"/>
      <c r="F142" s="232" t="s">
        <v>581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149</v>
      </c>
      <c r="AU142" s="18" t="s">
        <v>82</v>
      </c>
    </row>
    <row r="143" s="13" customFormat="1">
      <c r="A143" s="13"/>
      <c r="B143" s="234"/>
      <c r="C143" s="235"/>
      <c r="D143" s="226" t="s">
        <v>153</v>
      </c>
      <c r="E143" s="236" t="s">
        <v>19</v>
      </c>
      <c r="F143" s="237" t="s">
        <v>575</v>
      </c>
      <c r="G143" s="235"/>
      <c r="H143" s="236" t="s">
        <v>19</v>
      </c>
      <c r="I143" s="238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153</v>
      </c>
      <c r="AU143" s="243" t="s">
        <v>82</v>
      </c>
      <c r="AV143" s="13" t="s">
        <v>80</v>
      </c>
      <c r="AW143" s="13" t="s">
        <v>33</v>
      </c>
      <c r="AX143" s="13" t="s">
        <v>72</v>
      </c>
      <c r="AY143" s="243" t="s">
        <v>138</v>
      </c>
    </row>
    <row r="144" s="14" customFormat="1">
      <c r="A144" s="14"/>
      <c r="B144" s="244"/>
      <c r="C144" s="245"/>
      <c r="D144" s="226" t="s">
        <v>153</v>
      </c>
      <c r="E144" s="246" t="s">
        <v>19</v>
      </c>
      <c r="F144" s="247" t="s">
        <v>764</v>
      </c>
      <c r="G144" s="245"/>
      <c r="H144" s="248">
        <v>8.1899999999999995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153</v>
      </c>
      <c r="AU144" s="254" t="s">
        <v>82</v>
      </c>
      <c r="AV144" s="14" t="s">
        <v>82</v>
      </c>
      <c r="AW144" s="14" t="s">
        <v>33</v>
      </c>
      <c r="AX144" s="14" t="s">
        <v>72</v>
      </c>
      <c r="AY144" s="254" t="s">
        <v>138</v>
      </c>
    </row>
    <row r="145" s="2" customFormat="1" ht="16.5" customHeight="1">
      <c r="A145" s="39"/>
      <c r="B145" s="40"/>
      <c r="C145" s="213" t="s">
        <v>233</v>
      </c>
      <c r="D145" s="213" t="s">
        <v>140</v>
      </c>
      <c r="E145" s="214" t="s">
        <v>583</v>
      </c>
      <c r="F145" s="215" t="s">
        <v>584</v>
      </c>
      <c r="G145" s="216" t="s">
        <v>143</v>
      </c>
      <c r="H145" s="217">
        <v>13.65</v>
      </c>
      <c r="I145" s="218"/>
      <c r="J145" s="219">
        <f>ROUND(I145*H145,2)</f>
        <v>0</v>
      </c>
      <c r="K145" s="215" t="s">
        <v>144</v>
      </c>
      <c r="L145" s="45"/>
      <c r="M145" s="220" t="s">
        <v>19</v>
      </c>
      <c r="N145" s="221" t="s">
        <v>43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145</v>
      </c>
      <c r="AT145" s="224" t="s">
        <v>140</v>
      </c>
      <c r="AU145" s="224" t="s">
        <v>82</v>
      </c>
      <c r="AY145" s="18" t="s">
        <v>138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80</v>
      </c>
      <c r="BK145" s="225">
        <f>ROUND(I145*H145,2)</f>
        <v>0</v>
      </c>
      <c r="BL145" s="18" t="s">
        <v>145</v>
      </c>
      <c r="BM145" s="224" t="s">
        <v>765</v>
      </c>
    </row>
    <row r="146" s="2" customFormat="1">
      <c r="A146" s="39"/>
      <c r="B146" s="40"/>
      <c r="C146" s="41"/>
      <c r="D146" s="226" t="s">
        <v>147</v>
      </c>
      <c r="E146" s="41"/>
      <c r="F146" s="227" t="s">
        <v>586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147</v>
      </c>
      <c r="AU146" s="18" t="s">
        <v>82</v>
      </c>
    </row>
    <row r="147" s="2" customFormat="1">
      <c r="A147" s="39"/>
      <c r="B147" s="40"/>
      <c r="C147" s="41"/>
      <c r="D147" s="231" t="s">
        <v>149</v>
      </c>
      <c r="E147" s="41"/>
      <c r="F147" s="232" t="s">
        <v>587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149</v>
      </c>
      <c r="AU147" s="18" t="s">
        <v>82</v>
      </c>
    </row>
    <row r="148" s="13" customFormat="1">
      <c r="A148" s="13"/>
      <c r="B148" s="234"/>
      <c r="C148" s="235"/>
      <c r="D148" s="226" t="s">
        <v>153</v>
      </c>
      <c r="E148" s="236" t="s">
        <v>19</v>
      </c>
      <c r="F148" s="237" t="s">
        <v>575</v>
      </c>
      <c r="G148" s="235"/>
      <c r="H148" s="236" t="s">
        <v>19</v>
      </c>
      <c r="I148" s="238"/>
      <c r="J148" s="235"/>
      <c r="K148" s="235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153</v>
      </c>
      <c r="AU148" s="243" t="s">
        <v>82</v>
      </c>
      <c r="AV148" s="13" t="s">
        <v>80</v>
      </c>
      <c r="AW148" s="13" t="s">
        <v>33</v>
      </c>
      <c r="AX148" s="13" t="s">
        <v>72</v>
      </c>
      <c r="AY148" s="243" t="s">
        <v>138</v>
      </c>
    </row>
    <row r="149" s="14" customFormat="1">
      <c r="A149" s="14"/>
      <c r="B149" s="244"/>
      <c r="C149" s="245"/>
      <c r="D149" s="226" t="s">
        <v>153</v>
      </c>
      <c r="E149" s="246" t="s">
        <v>19</v>
      </c>
      <c r="F149" s="247" t="s">
        <v>766</v>
      </c>
      <c r="G149" s="245"/>
      <c r="H149" s="248">
        <v>13.65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153</v>
      </c>
      <c r="AU149" s="254" t="s">
        <v>82</v>
      </c>
      <c r="AV149" s="14" t="s">
        <v>82</v>
      </c>
      <c r="AW149" s="14" t="s">
        <v>33</v>
      </c>
      <c r="AX149" s="14" t="s">
        <v>72</v>
      </c>
      <c r="AY149" s="254" t="s">
        <v>138</v>
      </c>
    </row>
    <row r="150" s="2" customFormat="1" ht="21.75" customHeight="1">
      <c r="A150" s="39"/>
      <c r="B150" s="40"/>
      <c r="C150" s="213" t="s">
        <v>241</v>
      </c>
      <c r="D150" s="213" t="s">
        <v>140</v>
      </c>
      <c r="E150" s="214" t="s">
        <v>589</v>
      </c>
      <c r="F150" s="215" t="s">
        <v>590</v>
      </c>
      <c r="G150" s="216" t="s">
        <v>143</v>
      </c>
      <c r="H150" s="217">
        <v>13.65</v>
      </c>
      <c r="I150" s="218"/>
      <c r="J150" s="219">
        <f>ROUND(I150*H150,2)</f>
        <v>0</v>
      </c>
      <c r="K150" s="215" t="s">
        <v>144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145</v>
      </c>
      <c r="AT150" s="224" t="s">
        <v>140</v>
      </c>
      <c r="AU150" s="224" t="s">
        <v>82</v>
      </c>
      <c r="AY150" s="18" t="s">
        <v>138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80</v>
      </c>
      <c r="BK150" s="225">
        <f>ROUND(I150*H150,2)</f>
        <v>0</v>
      </c>
      <c r="BL150" s="18" t="s">
        <v>145</v>
      </c>
      <c r="BM150" s="224" t="s">
        <v>767</v>
      </c>
    </row>
    <row r="151" s="2" customFormat="1">
      <c r="A151" s="39"/>
      <c r="B151" s="40"/>
      <c r="C151" s="41"/>
      <c r="D151" s="226" t="s">
        <v>147</v>
      </c>
      <c r="E151" s="41"/>
      <c r="F151" s="227" t="s">
        <v>592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147</v>
      </c>
      <c r="AU151" s="18" t="s">
        <v>82</v>
      </c>
    </row>
    <row r="152" s="2" customFormat="1">
      <c r="A152" s="39"/>
      <c r="B152" s="40"/>
      <c r="C152" s="41"/>
      <c r="D152" s="231" t="s">
        <v>149</v>
      </c>
      <c r="E152" s="41"/>
      <c r="F152" s="232" t="s">
        <v>593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149</v>
      </c>
      <c r="AU152" s="18" t="s">
        <v>82</v>
      </c>
    </row>
    <row r="153" s="13" customFormat="1">
      <c r="A153" s="13"/>
      <c r="B153" s="234"/>
      <c r="C153" s="235"/>
      <c r="D153" s="226" t="s">
        <v>153</v>
      </c>
      <c r="E153" s="236" t="s">
        <v>19</v>
      </c>
      <c r="F153" s="237" t="s">
        <v>575</v>
      </c>
      <c r="G153" s="235"/>
      <c r="H153" s="236" t="s">
        <v>19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153</v>
      </c>
      <c r="AU153" s="243" t="s">
        <v>82</v>
      </c>
      <c r="AV153" s="13" t="s">
        <v>80</v>
      </c>
      <c r="AW153" s="13" t="s">
        <v>33</v>
      </c>
      <c r="AX153" s="13" t="s">
        <v>72</v>
      </c>
      <c r="AY153" s="243" t="s">
        <v>138</v>
      </c>
    </row>
    <row r="154" s="14" customFormat="1">
      <c r="A154" s="14"/>
      <c r="B154" s="244"/>
      <c r="C154" s="245"/>
      <c r="D154" s="226" t="s">
        <v>153</v>
      </c>
      <c r="E154" s="246" t="s">
        <v>19</v>
      </c>
      <c r="F154" s="247" t="s">
        <v>768</v>
      </c>
      <c r="G154" s="245"/>
      <c r="H154" s="248">
        <v>13.65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153</v>
      </c>
      <c r="AU154" s="254" t="s">
        <v>82</v>
      </c>
      <c r="AV154" s="14" t="s">
        <v>82</v>
      </c>
      <c r="AW154" s="14" t="s">
        <v>33</v>
      </c>
      <c r="AX154" s="14" t="s">
        <v>72</v>
      </c>
      <c r="AY154" s="254" t="s">
        <v>138</v>
      </c>
    </row>
    <row r="155" s="2" customFormat="1" ht="16.5" customHeight="1">
      <c r="A155" s="39"/>
      <c r="B155" s="40"/>
      <c r="C155" s="213" t="s">
        <v>8</v>
      </c>
      <c r="D155" s="213" t="s">
        <v>140</v>
      </c>
      <c r="E155" s="214" t="s">
        <v>595</v>
      </c>
      <c r="F155" s="215" t="s">
        <v>596</v>
      </c>
      <c r="G155" s="216" t="s">
        <v>143</v>
      </c>
      <c r="H155" s="217">
        <v>8.1899999999999995</v>
      </c>
      <c r="I155" s="218"/>
      <c r="J155" s="219">
        <f>ROUND(I155*H155,2)</f>
        <v>0</v>
      </c>
      <c r="K155" s="215" t="s">
        <v>144</v>
      </c>
      <c r="L155" s="45"/>
      <c r="M155" s="220" t="s">
        <v>19</v>
      </c>
      <c r="N155" s="221" t="s">
        <v>43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145</v>
      </c>
      <c r="AT155" s="224" t="s">
        <v>140</v>
      </c>
      <c r="AU155" s="224" t="s">
        <v>82</v>
      </c>
      <c r="AY155" s="18" t="s">
        <v>138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80</v>
      </c>
      <c r="BK155" s="225">
        <f>ROUND(I155*H155,2)</f>
        <v>0</v>
      </c>
      <c r="BL155" s="18" t="s">
        <v>145</v>
      </c>
      <c r="BM155" s="224" t="s">
        <v>769</v>
      </c>
    </row>
    <row r="156" s="2" customFormat="1">
      <c r="A156" s="39"/>
      <c r="B156" s="40"/>
      <c r="C156" s="41"/>
      <c r="D156" s="226" t="s">
        <v>147</v>
      </c>
      <c r="E156" s="41"/>
      <c r="F156" s="227" t="s">
        <v>598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147</v>
      </c>
      <c r="AU156" s="18" t="s">
        <v>82</v>
      </c>
    </row>
    <row r="157" s="2" customFormat="1">
      <c r="A157" s="39"/>
      <c r="B157" s="40"/>
      <c r="C157" s="41"/>
      <c r="D157" s="231" t="s">
        <v>149</v>
      </c>
      <c r="E157" s="41"/>
      <c r="F157" s="232" t="s">
        <v>599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149</v>
      </c>
      <c r="AU157" s="18" t="s">
        <v>82</v>
      </c>
    </row>
    <row r="158" s="13" customFormat="1">
      <c r="A158" s="13"/>
      <c r="B158" s="234"/>
      <c r="C158" s="235"/>
      <c r="D158" s="226" t="s">
        <v>153</v>
      </c>
      <c r="E158" s="236" t="s">
        <v>19</v>
      </c>
      <c r="F158" s="237" t="s">
        <v>575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153</v>
      </c>
      <c r="AU158" s="243" t="s">
        <v>82</v>
      </c>
      <c r="AV158" s="13" t="s">
        <v>80</v>
      </c>
      <c r="AW158" s="13" t="s">
        <v>33</v>
      </c>
      <c r="AX158" s="13" t="s">
        <v>72</v>
      </c>
      <c r="AY158" s="243" t="s">
        <v>138</v>
      </c>
    </row>
    <row r="159" s="14" customFormat="1">
      <c r="A159" s="14"/>
      <c r="B159" s="244"/>
      <c r="C159" s="245"/>
      <c r="D159" s="226" t="s">
        <v>153</v>
      </c>
      <c r="E159" s="246" t="s">
        <v>19</v>
      </c>
      <c r="F159" s="247" t="s">
        <v>770</v>
      </c>
      <c r="G159" s="245"/>
      <c r="H159" s="248">
        <v>8.1899999999999995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153</v>
      </c>
      <c r="AU159" s="254" t="s">
        <v>82</v>
      </c>
      <c r="AV159" s="14" t="s">
        <v>82</v>
      </c>
      <c r="AW159" s="14" t="s">
        <v>33</v>
      </c>
      <c r="AX159" s="14" t="s">
        <v>72</v>
      </c>
      <c r="AY159" s="254" t="s">
        <v>138</v>
      </c>
    </row>
    <row r="160" s="2" customFormat="1" ht="21.75" customHeight="1">
      <c r="A160" s="39"/>
      <c r="B160" s="40"/>
      <c r="C160" s="213" t="s">
        <v>256</v>
      </c>
      <c r="D160" s="213" t="s">
        <v>140</v>
      </c>
      <c r="E160" s="214" t="s">
        <v>613</v>
      </c>
      <c r="F160" s="215" t="s">
        <v>614</v>
      </c>
      <c r="G160" s="216" t="s">
        <v>143</v>
      </c>
      <c r="H160" s="217">
        <v>35</v>
      </c>
      <c r="I160" s="218"/>
      <c r="J160" s="219">
        <f>ROUND(I160*H160,2)</f>
        <v>0</v>
      </c>
      <c r="K160" s="215" t="s">
        <v>144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0.084250000000000005</v>
      </c>
      <c r="R160" s="222">
        <f>Q160*H160</f>
        <v>2.94875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145</v>
      </c>
      <c r="AT160" s="224" t="s">
        <v>140</v>
      </c>
      <c r="AU160" s="224" t="s">
        <v>82</v>
      </c>
      <c r="AY160" s="18" t="s">
        <v>138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80</v>
      </c>
      <c r="BK160" s="225">
        <f>ROUND(I160*H160,2)</f>
        <v>0</v>
      </c>
      <c r="BL160" s="18" t="s">
        <v>145</v>
      </c>
      <c r="BM160" s="224" t="s">
        <v>771</v>
      </c>
    </row>
    <row r="161" s="2" customFormat="1">
      <c r="A161" s="39"/>
      <c r="B161" s="40"/>
      <c r="C161" s="41"/>
      <c r="D161" s="226" t="s">
        <v>147</v>
      </c>
      <c r="E161" s="41"/>
      <c r="F161" s="227" t="s">
        <v>615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147</v>
      </c>
      <c r="AU161" s="18" t="s">
        <v>82</v>
      </c>
    </row>
    <row r="162" s="2" customFormat="1">
      <c r="A162" s="39"/>
      <c r="B162" s="40"/>
      <c r="C162" s="41"/>
      <c r="D162" s="231" t="s">
        <v>149</v>
      </c>
      <c r="E162" s="41"/>
      <c r="F162" s="232" t="s">
        <v>616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149</v>
      </c>
      <c r="AU162" s="18" t="s">
        <v>82</v>
      </c>
    </row>
    <row r="163" s="13" customFormat="1">
      <c r="A163" s="13"/>
      <c r="B163" s="234"/>
      <c r="C163" s="235"/>
      <c r="D163" s="226" t="s">
        <v>153</v>
      </c>
      <c r="E163" s="236" t="s">
        <v>19</v>
      </c>
      <c r="F163" s="237" t="s">
        <v>247</v>
      </c>
      <c r="G163" s="235"/>
      <c r="H163" s="236" t="s">
        <v>19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153</v>
      </c>
      <c r="AU163" s="243" t="s">
        <v>82</v>
      </c>
      <c r="AV163" s="13" t="s">
        <v>80</v>
      </c>
      <c r="AW163" s="13" t="s">
        <v>33</v>
      </c>
      <c r="AX163" s="13" t="s">
        <v>72</v>
      </c>
      <c r="AY163" s="243" t="s">
        <v>138</v>
      </c>
    </row>
    <row r="164" s="14" customFormat="1">
      <c r="A164" s="14"/>
      <c r="B164" s="244"/>
      <c r="C164" s="245"/>
      <c r="D164" s="226" t="s">
        <v>153</v>
      </c>
      <c r="E164" s="246" t="s">
        <v>19</v>
      </c>
      <c r="F164" s="247" t="s">
        <v>772</v>
      </c>
      <c r="G164" s="245"/>
      <c r="H164" s="248">
        <v>35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153</v>
      </c>
      <c r="AU164" s="254" t="s">
        <v>82</v>
      </c>
      <c r="AV164" s="14" t="s">
        <v>82</v>
      </c>
      <c r="AW164" s="14" t="s">
        <v>33</v>
      </c>
      <c r="AX164" s="14" t="s">
        <v>72</v>
      </c>
      <c r="AY164" s="254" t="s">
        <v>138</v>
      </c>
    </row>
    <row r="165" s="2" customFormat="1" ht="16.5" customHeight="1">
      <c r="A165" s="39"/>
      <c r="B165" s="40"/>
      <c r="C165" s="255" t="s">
        <v>264</v>
      </c>
      <c r="D165" s="255" t="s">
        <v>272</v>
      </c>
      <c r="E165" s="256" t="s">
        <v>285</v>
      </c>
      <c r="F165" s="257" t="s">
        <v>286</v>
      </c>
      <c r="G165" s="258" t="s">
        <v>143</v>
      </c>
      <c r="H165" s="259">
        <v>36.049999999999997</v>
      </c>
      <c r="I165" s="260"/>
      <c r="J165" s="261">
        <f>ROUND(I165*H165,2)</f>
        <v>0</v>
      </c>
      <c r="K165" s="257" t="s">
        <v>144</v>
      </c>
      <c r="L165" s="262"/>
      <c r="M165" s="263" t="s">
        <v>19</v>
      </c>
      <c r="N165" s="264" t="s">
        <v>43</v>
      </c>
      <c r="O165" s="85"/>
      <c r="P165" s="222">
        <f>O165*H165</f>
        <v>0</v>
      </c>
      <c r="Q165" s="222">
        <v>0.13100000000000001</v>
      </c>
      <c r="R165" s="222">
        <f>Q165*H165</f>
        <v>4.72255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197</v>
      </c>
      <c r="AT165" s="224" t="s">
        <v>272</v>
      </c>
      <c r="AU165" s="224" t="s">
        <v>82</v>
      </c>
      <c r="AY165" s="18" t="s">
        <v>138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80</v>
      </c>
      <c r="BK165" s="225">
        <f>ROUND(I165*H165,2)</f>
        <v>0</v>
      </c>
      <c r="BL165" s="18" t="s">
        <v>145</v>
      </c>
      <c r="BM165" s="224" t="s">
        <v>773</v>
      </c>
    </row>
    <row r="166" s="2" customFormat="1">
      <c r="A166" s="39"/>
      <c r="B166" s="40"/>
      <c r="C166" s="41"/>
      <c r="D166" s="226" t="s">
        <v>147</v>
      </c>
      <c r="E166" s="41"/>
      <c r="F166" s="227" t="s">
        <v>286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147</v>
      </c>
      <c r="AU166" s="18" t="s">
        <v>82</v>
      </c>
    </row>
    <row r="167" s="13" customFormat="1">
      <c r="A167" s="13"/>
      <c r="B167" s="234"/>
      <c r="C167" s="235"/>
      <c r="D167" s="226" t="s">
        <v>153</v>
      </c>
      <c r="E167" s="236" t="s">
        <v>19</v>
      </c>
      <c r="F167" s="237" t="s">
        <v>247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153</v>
      </c>
      <c r="AU167" s="243" t="s">
        <v>82</v>
      </c>
      <c r="AV167" s="13" t="s">
        <v>80</v>
      </c>
      <c r="AW167" s="13" t="s">
        <v>33</v>
      </c>
      <c r="AX167" s="13" t="s">
        <v>72</v>
      </c>
      <c r="AY167" s="243" t="s">
        <v>138</v>
      </c>
    </row>
    <row r="168" s="14" customFormat="1">
      <c r="A168" s="14"/>
      <c r="B168" s="244"/>
      <c r="C168" s="245"/>
      <c r="D168" s="226" t="s">
        <v>153</v>
      </c>
      <c r="E168" s="246" t="s">
        <v>19</v>
      </c>
      <c r="F168" s="247" t="s">
        <v>774</v>
      </c>
      <c r="G168" s="245"/>
      <c r="H168" s="248">
        <v>36.049999999999997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153</v>
      </c>
      <c r="AU168" s="254" t="s">
        <v>82</v>
      </c>
      <c r="AV168" s="14" t="s">
        <v>82</v>
      </c>
      <c r="AW168" s="14" t="s">
        <v>33</v>
      </c>
      <c r="AX168" s="14" t="s">
        <v>72</v>
      </c>
      <c r="AY168" s="254" t="s">
        <v>138</v>
      </c>
    </row>
    <row r="169" s="2" customFormat="1" ht="21.75" customHeight="1">
      <c r="A169" s="39"/>
      <c r="B169" s="40"/>
      <c r="C169" s="213" t="s">
        <v>271</v>
      </c>
      <c r="D169" s="213" t="s">
        <v>140</v>
      </c>
      <c r="E169" s="214" t="s">
        <v>619</v>
      </c>
      <c r="F169" s="215" t="s">
        <v>620</v>
      </c>
      <c r="G169" s="216" t="s">
        <v>143</v>
      </c>
      <c r="H169" s="217">
        <v>8</v>
      </c>
      <c r="I169" s="218"/>
      <c r="J169" s="219">
        <f>ROUND(I169*H169,2)</f>
        <v>0</v>
      </c>
      <c r="K169" s="215" t="s">
        <v>144</v>
      </c>
      <c r="L169" s="45"/>
      <c r="M169" s="220" t="s">
        <v>19</v>
      </c>
      <c r="N169" s="221" t="s">
        <v>43</v>
      </c>
      <c r="O169" s="85"/>
      <c r="P169" s="222">
        <f>O169*H169</f>
        <v>0</v>
      </c>
      <c r="Q169" s="222">
        <v>0.10362</v>
      </c>
      <c r="R169" s="222">
        <f>Q169*H169</f>
        <v>0.82896000000000003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145</v>
      </c>
      <c r="AT169" s="224" t="s">
        <v>140</v>
      </c>
      <c r="AU169" s="224" t="s">
        <v>82</v>
      </c>
      <c r="AY169" s="18" t="s">
        <v>138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80</v>
      </c>
      <c r="BK169" s="225">
        <f>ROUND(I169*H169,2)</f>
        <v>0</v>
      </c>
      <c r="BL169" s="18" t="s">
        <v>145</v>
      </c>
      <c r="BM169" s="224" t="s">
        <v>775</v>
      </c>
    </row>
    <row r="170" s="2" customFormat="1">
      <c r="A170" s="39"/>
      <c r="B170" s="40"/>
      <c r="C170" s="41"/>
      <c r="D170" s="226" t="s">
        <v>147</v>
      </c>
      <c r="E170" s="41"/>
      <c r="F170" s="227" t="s">
        <v>622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147</v>
      </c>
      <c r="AU170" s="18" t="s">
        <v>82</v>
      </c>
    </row>
    <row r="171" s="2" customFormat="1">
      <c r="A171" s="39"/>
      <c r="B171" s="40"/>
      <c r="C171" s="41"/>
      <c r="D171" s="231" t="s">
        <v>149</v>
      </c>
      <c r="E171" s="41"/>
      <c r="F171" s="232" t="s">
        <v>623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149</v>
      </c>
      <c r="AU171" s="18" t="s">
        <v>82</v>
      </c>
    </row>
    <row r="172" s="13" customFormat="1">
      <c r="A172" s="13"/>
      <c r="B172" s="234"/>
      <c r="C172" s="235"/>
      <c r="D172" s="226" t="s">
        <v>153</v>
      </c>
      <c r="E172" s="236" t="s">
        <v>19</v>
      </c>
      <c r="F172" s="237" t="s">
        <v>294</v>
      </c>
      <c r="G172" s="235"/>
      <c r="H172" s="236" t="s">
        <v>19</v>
      </c>
      <c r="I172" s="238"/>
      <c r="J172" s="235"/>
      <c r="K172" s="235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153</v>
      </c>
      <c r="AU172" s="243" t="s">
        <v>82</v>
      </c>
      <c r="AV172" s="13" t="s">
        <v>80</v>
      </c>
      <c r="AW172" s="13" t="s">
        <v>33</v>
      </c>
      <c r="AX172" s="13" t="s">
        <v>72</v>
      </c>
      <c r="AY172" s="243" t="s">
        <v>138</v>
      </c>
    </row>
    <row r="173" s="14" customFormat="1">
      <c r="A173" s="14"/>
      <c r="B173" s="244"/>
      <c r="C173" s="245"/>
      <c r="D173" s="226" t="s">
        <v>153</v>
      </c>
      <c r="E173" s="246" t="s">
        <v>19</v>
      </c>
      <c r="F173" s="247" t="s">
        <v>776</v>
      </c>
      <c r="G173" s="245"/>
      <c r="H173" s="248">
        <v>8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153</v>
      </c>
      <c r="AU173" s="254" t="s">
        <v>82</v>
      </c>
      <c r="AV173" s="14" t="s">
        <v>82</v>
      </c>
      <c r="AW173" s="14" t="s">
        <v>33</v>
      </c>
      <c r="AX173" s="14" t="s">
        <v>72</v>
      </c>
      <c r="AY173" s="254" t="s">
        <v>138</v>
      </c>
    </row>
    <row r="174" s="2" customFormat="1" ht="16.5" customHeight="1">
      <c r="A174" s="39"/>
      <c r="B174" s="40"/>
      <c r="C174" s="255" t="s">
        <v>277</v>
      </c>
      <c r="D174" s="255" t="s">
        <v>272</v>
      </c>
      <c r="E174" s="256" t="s">
        <v>297</v>
      </c>
      <c r="F174" s="257" t="s">
        <v>298</v>
      </c>
      <c r="G174" s="258" t="s">
        <v>143</v>
      </c>
      <c r="H174" s="259">
        <v>8.2400000000000002</v>
      </c>
      <c r="I174" s="260"/>
      <c r="J174" s="261">
        <f>ROUND(I174*H174,2)</f>
        <v>0</v>
      </c>
      <c r="K174" s="257" t="s">
        <v>144</v>
      </c>
      <c r="L174" s="262"/>
      <c r="M174" s="263" t="s">
        <v>19</v>
      </c>
      <c r="N174" s="264" t="s">
        <v>43</v>
      </c>
      <c r="O174" s="85"/>
      <c r="P174" s="222">
        <f>O174*H174</f>
        <v>0</v>
      </c>
      <c r="Q174" s="222">
        <v>0.17599999999999999</v>
      </c>
      <c r="R174" s="222">
        <f>Q174*H174</f>
        <v>1.45024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197</v>
      </c>
      <c r="AT174" s="224" t="s">
        <v>272</v>
      </c>
      <c r="AU174" s="224" t="s">
        <v>82</v>
      </c>
      <c r="AY174" s="18" t="s">
        <v>138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80</v>
      </c>
      <c r="BK174" s="225">
        <f>ROUND(I174*H174,2)</f>
        <v>0</v>
      </c>
      <c r="BL174" s="18" t="s">
        <v>145</v>
      </c>
      <c r="BM174" s="224" t="s">
        <v>777</v>
      </c>
    </row>
    <row r="175" s="2" customFormat="1">
      <c r="A175" s="39"/>
      <c r="B175" s="40"/>
      <c r="C175" s="41"/>
      <c r="D175" s="226" t="s">
        <v>147</v>
      </c>
      <c r="E175" s="41"/>
      <c r="F175" s="227" t="s">
        <v>298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82</v>
      </c>
    </row>
    <row r="176" s="13" customFormat="1">
      <c r="A176" s="13"/>
      <c r="B176" s="234"/>
      <c r="C176" s="235"/>
      <c r="D176" s="226" t="s">
        <v>153</v>
      </c>
      <c r="E176" s="236" t="s">
        <v>19</v>
      </c>
      <c r="F176" s="237" t="s">
        <v>294</v>
      </c>
      <c r="G176" s="235"/>
      <c r="H176" s="236" t="s">
        <v>19</v>
      </c>
      <c r="I176" s="238"/>
      <c r="J176" s="235"/>
      <c r="K176" s="235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153</v>
      </c>
      <c r="AU176" s="243" t="s">
        <v>82</v>
      </c>
      <c r="AV176" s="13" t="s">
        <v>80</v>
      </c>
      <c r="AW176" s="13" t="s">
        <v>33</v>
      </c>
      <c r="AX176" s="13" t="s">
        <v>72</v>
      </c>
      <c r="AY176" s="243" t="s">
        <v>138</v>
      </c>
    </row>
    <row r="177" s="14" customFormat="1">
      <c r="A177" s="14"/>
      <c r="B177" s="244"/>
      <c r="C177" s="245"/>
      <c r="D177" s="226" t="s">
        <v>153</v>
      </c>
      <c r="E177" s="246" t="s">
        <v>19</v>
      </c>
      <c r="F177" s="247" t="s">
        <v>778</v>
      </c>
      <c r="G177" s="245"/>
      <c r="H177" s="248">
        <v>8.2400000000000002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153</v>
      </c>
      <c r="AU177" s="254" t="s">
        <v>82</v>
      </c>
      <c r="AV177" s="14" t="s">
        <v>82</v>
      </c>
      <c r="AW177" s="14" t="s">
        <v>33</v>
      </c>
      <c r="AX177" s="14" t="s">
        <v>72</v>
      </c>
      <c r="AY177" s="254" t="s">
        <v>138</v>
      </c>
    </row>
    <row r="178" s="2" customFormat="1" ht="16.5" customHeight="1">
      <c r="A178" s="39"/>
      <c r="B178" s="40"/>
      <c r="C178" s="213" t="s">
        <v>284</v>
      </c>
      <c r="D178" s="213" t="s">
        <v>140</v>
      </c>
      <c r="E178" s="214" t="s">
        <v>315</v>
      </c>
      <c r="F178" s="215" t="s">
        <v>316</v>
      </c>
      <c r="G178" s="216" t="s">
        <v>192</v>
      </c>
      <c r="H178" s="217">
        <v>54.600000000000001</v>
      </c>
      <c r="I178" s="218"/>
      <c r="J178" s="219">
        <f>ROUND(I178*H178,2)</f>
        <v>0</v>
      </c>
      <c r="K178" s="215" t="s">
        <v>144</v>
      </c>
      <c r="L178" s="45"/>
      <c r="M178" s="220" t="s">
        <v>19</v>
      </c>
      <c r="N178" s="221" t="s">
        <v>43</v>
      </c>
      <c r="O178" s="85"/>
      <c r="P178" s="222">
        <f>O178*H178</f>
        <v>0</v>
      </c>
      <c r="Q178" s="222">
        <v>0.0035999999999999999</v>
      </c>
      <c r="R178" s="222">
        <f>Q178*H178</f>
        <v>0.19656000000000001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145</v>
      </c>
      <c r="AT178" s="224" t="s">
        <v>140</v>
      </c>
      <c r="AU178" s="224" t="s">
        <v>82</v>
      </c>
      <c r="AY178" s="18" t="s">
        <v>138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80</v>
      </c>
      <c r="BK178" s="225">
        <f>ROUND(I178*H178,2)</f>
        <v>0</v>
      </c>
      <c r="BL178" s="18" t="s">
        <v>145</v>
      </c>
      <c r="BM178" s="224" t="s">
        <v>779</v>
      </c>
    </row>
    <row r="179" s="2" customFormat="1">
      <c r="A179" s="39"/>
      <c r="B179" s="40"/>
      <c r="C179" s="41"/>
      <c r="D179" s="226" t="s">
        <v>147</v>
      </c>
      <c r="E179" s="41"/>
      <c r="F179" s="227" t="s">
        <v>318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147</v>
      </c>
      <c r="AU179" s="18" t="s">
        <v>82</v>
      </c>
    </row>
    <row r="180" s="2" customFormat="1">
      <c r="A180" s="39"/>
      <c r="B180" s="40"/>
      <c r="C180" s="41"/>
      <c r="D180" s="231" t="s">
        <v>149</v>
      </c>
      <c r="E180" s="41"/>
      <c r="F180" s="232" t="s">
        <v>319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149</v>
      </c>
      <c r="AU180" s="18" t="s">
        <v>82</v>
      </c>
    </row>
    <row r="181" s="13" customFormat="1">
      <c r="A181" s="13"/>
      <c r="B181" s="234"/>
      <c r="C181" s="235"/>
      <c r="D181" s="226" t="s">
        <v>153</v>
      </c>
      <c r="E181" s="236" t="s">
        <v>19</v>
      </c>
      <c r="F181" s="237" t="s">
        <v>262</v>
      </c>
      <c r="G181" s="235"/>
      <c r="H181" s="236" t="s">
        <v>19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153</v>
      </c>
      <c r="AU181" s="243" t="s">
        <v>82</v>
      </c>
      <c r="AV181" s="13" t="s">
        <v>80</v>
      </c>
      <c r="AW181" s="13" t="s">
        <v>33</v>
      </c>
      <c r="AX181" s="13" t="s">
        <v>72</v>
      </c>
      <c r="AY181" s="243" t="s">
        <v>138</v>
      </c>
    </row>
    <row r="182" s="14" customFormat="1">
      <c r="A182" s="14"/>
      <c r="B182" s="244"/>
      <c r="C182" s="245"/>
      <c r="D182" s="226" t="s">
        <v>153</v>
      </c>
      <c r="E182" s="246" t="s">
        <v>19</v>
      </c>
      <c r="F182" s="247" t="s">
        <v>780</v>
      </c>
      <c r="G182" s="245"/>
      <c r="H182" s="248">
        <v>54.600000000000001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153</v>
      </c>
      <c r="AU182" s="254" t="s">
        <v>82</v>
      </c>
      <c r="AV182" s="14" t="s">
        <v>82</v>
      </c>
      <c r="AW182" s="14" t="s">
        <v>33</v>
      </c>
      <c r="AX182" s="14" t="s">
        <v>72</v>
      </c>
      <c r="AY182" s="254" t="s">
        <v>138</v>
      </c>
    </row>
    <row r="183" s="12" customFormat="1" ht="22.8" customHeight="1">
      <c r="A183" s="12"/>
      <c r="B183" s="197"/>
      <c r="C183" s="198"/>
      <c r="D183" s="199" t="s">
        <v>71</v>
      </c>
      <c r="E183" s="211" t="s">
        <v>197</v>
      </c>
      <c r="F183" s="211" t="s">
        <v>321</v>
      </c>
      <c r="G183" s="198"/>
      <c r="H183" s="198"/>
      <c r="I183" s="201"/>
      <c r="J183" s="212">
        <f>BK183</f>
        <v>0</v>
      </c>
      <c r="K183" s="198"/>
      <c r="L183" s="203"/>
      <c r="M183" s="204"/>
      <c r="N183" s="205"/>
      <c r="O183" s="205"/>
      <c r="P183" s="206">
        <f>SUM(P184:P200)</f>
        <v>0</v>
      </c>
      <c r="Q183" s="205"/>
      <c r="R183" s="206">
        <f>SUM(R184:R200)</f>
        <v>0.044201600000000001</v>
      </c>
      <c r="S183" s="205"/>
      <c r="T183" s="207">
        <f>SUM(T184:T200)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8" t="s">
        <v>80</v>
      </c>
      <c r="AT183" s="209" t="s">
        <v>71</v>
      </c>
      <c r="AU183" s="209" t="s">
        <v>80</v>
      </c>
      <c r="AY183" s="208" t="s">
        <v>138</v>
      </c>
      <c r="BK183" s="210">
        <f>SUM(BK184:BK200)</f>
        <v>0</v>
      </c>
    </row>
    <row r="184" s="2" customFormat="1" ht="16.5" customHeight="1">
      <c r="A184" s="39"/>
      <c r="B184" s="40"/>
      <c r="C184" s="213" t="s">
        <v>7</v>
      </c>
      <c r="D184" s="213" t="s">
        <v>140</v>
      </c>
      <c r="E184" s="214" t="s">
        <v>521</v>
      </c>
      <c r="F184" s="215" t="s">
        <v>522</v>
      </c>
      <c r="G184" s="216" t="s">
        <v>192</v>
      </c>
      <c r="H184" s="217">
        <v>4</v>
      </c>
      <c r="I184" s="218"/>
      <c r="J184" s="219">
        <f>ROUND(I184*H184,2)</f>
        <v>0</v>
      </c>
      <c r="K184" s="215" t="s">
        <v>19</v>
      </c>
      <c r="L184" s="45"/>
      <c r="M184" s="220" t="s">
        <v>19</v>
      </c>
      <c r="N184" s="221" t="s">
        <v>43</v>
      </c>
      <c r="O184" s="85"/>
      <c r="P184" s="222">
        <f>O184*H184</f>
        <v>0</v>
      </c>
      <c r="Q184" s="222">
        <v>1.0000000000000001E-05</v>
      </c>
      <c r="R184" s="222">
        <f>Q184*H184</f>
        <v>4.0000000000000003E-05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145</v>
      </c>
      <c r="AT184" s="224" t="s">
        <v>140</v>
      </c>
      <c r="AU184" s="224" t="s">
        <v>82</v>
      </c>
      <c r="AY184" s="18" t="s">
        <v>138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80</v>
      </c>
      <c r="BK184" s="225">
        <f>ROUND(I184*H184,2)</f>
        <v>0</v>
      </c>
      <c r="BL184" s="18" t="s">
        <v>145</v>
      </c>
      <c r="BM184" s="224" t="s">
        <v>781</v>
      </c>
    </row>
    <row r="185" s="2" customFormat="1">
      <c r="A185" s="39"/>
      <c r="B185" s="40"/>
      <c r="C185" s="41"/>
      <c r="D185" s="226" t="s">
        <v>147</v>
      </c>
      <c r="E185" s="41"/>
      <c r="F185" s="227" t="s">
        <v>524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147</v>
      </c>
      <c r="AU185" s="18" t="s">
        <v>82</v>
      </c>
    </row>
    <row r="186" s="13" customFormat="1">
      <c r="A186" s="13"/>
      <c r="B186" s="234"/>
      <c r="C186" s="235"/>
      <c r="D186" s="226" t="s">
        <v>153</v>
      </c>
      <c r="E186" s="236" t="s">
        <v>19</v>
      </c>
      <c r="F186" s="237" t="s">
        <v>328</v>
      </c>
      <c r="G186" s="235"/>
      <c r="H186" s="236" t="s">
        <v>19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153</v>
      </c>
      <c r="AU186" s="243" t="s">
        <v>82</v>
      </c>
      <c r="AV186" s="13" t="s">
        <v>80</v>
      </c>
      <c r="AW186" s="13" t="s">
        <v>33</v>
      </c>
      <c r="AX186" s="13" t="s">
        <v>72</v>
      </c>
      <c r="AY186" s="243" t="s">
        <v>138</v>
      </c>
    </row>
    <row r="187" s="14" customFormat="1">
      <c r="A187" s="14"/>
      <c r="B187" s="244"/>
      <c r="C187" s="245"/>
      <c r="D187" s="226" t="s">
        <v>153</v>
      </c>
      <c r="E187" s="246" t="s">
        <v>19</v>
      </c>
      <c r="F187" s="247" t="s">
        <v>782</v>
      </c>
      <c r="G187" s="245"/>
      <c r="H187" s="248">
        <v>4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153</v>
      </c>
      <c r="AU187" s="254" t="s">
        <v>82</v>
      </c>
      <c r="AV187" s="14" t="s">
        <v>82</v>
      </c>
      <c r="AW187" s="14" t="s">
        <v>33</v>
      </c>
      <c r="AX187" s="14" t="s">
        <v>72</v>
      </c>
      <c r="AY187" s="254" t="s">
        <v>138</v>
      </c>
    </row>
    <row r="188" s="2" customFormat="1" ht="16.5" customHeight="1">
      <c r="A188" s="39"/>
      <c r="B188" s="40"/>
      <c r="C188" s="213" t="s">
        <v>296</v>
      </c>
      <c r="D188" s="213" t="s">
        <v>140</v>
      </c>
      <c r="E188" s="214" t="s">
        <v>783</v>
      </c>
      <c r="F188" s="215" t="s">
        <v>784</v>
      </c>
      <c r="G188" s="216" t="s">
        <v>192</v>
      </c>
      <c r="H188" s="217">
        <v>16</v>
      </c>
      <c r="I188" s="218"/>
      <c r="J188" s="219">
        <f>ROUND(I188*H188,2)</f>
        <v>0</v>
      </c>
      <c r="K188" s="215" t="s">
        <v>144</v>
      </c>
      <c r="L188" s="45"/>
      <c r="M188" s="220" t="s">
        <v>19</v>
      </c>
      <c r="N188" s="221" t="s">
        <v>43</v>
      </c>
      <c r="O188" s="85"/>
      <c r="P188" s="222">
        <f>O188*H188</f>
        <v>0</v>
      </c>
      <c r="Q188" s="222">
        <v>1.0000000000000001E-05</v>
      </c>
      <c r="R188" s="222">
        <f>Q188*H188</f>
        <v>0.00016000000000000001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145</v>
      </c>
      <c r="AT188" s="224" t="s">
        <v>140</v>
      </c>
      <c r="AU188" s="224" t="s">
        <v>82</v>
      </c>
      <c r="AY188" s="18" t="s">
        <v>138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80</v>
      </c>
      <c r="BK188" s="225">
        <f>ROUND(I188*H188,2)</f>
        <v>0</v>
      </c>
      <c r="BL188" s="18" t="s">
        <v>145</v>
      </c>
      <c r="BM188" s="224" t="s">
        <v>785</v>
      </c>
    </row>
    <row r="189" s="2" customFormat="1">
      <c r="A189" s="39"/>
      <c r="B189" s="40"/>
      <c r="C189" s="41"/>
      <c r="D189" s="226" t="s">
        <v>147</v>
      </c>
      <c r="E189" s="41"/>
      <c r="F189" s="227" t="s">
        <v>786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147</v>
      </c>
      <c r="AU189" s="18" t="s">
        <v>82</v>
      </c>
    </row>
    <row r="190" s="2" customFormat="1">
      <c r="A190" s="39"/>
      <c r="B190" s="40"/>
      <c r="C190" s="41"/>
      <c r="D190" s="231" t="s">
        <v>149</v>
      </c>
      <c r="E190" s="41"/>
      <c r="F190" s="232" t="s">
        <v>787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149</v>
      </c>
      <c r="AU190" s="18" t="s">
        <v>82</v>
      </c>
    </row>
    <row r="191" s="13" customFormat="1">
      <c r="A191" s="13"/>
      <c r="B191" s="234"/>
      <c r="C191" s="235"/>
      <c r="D191" s="226" t="s">
        <v>153</v>
      </c>
      <c r="E191" s="236" t="s">
        <v>19</v>
      </c>
      <c r="F191" s="237" t="s">
        <v>788</v>
      </c>
      <c r="G191" s="235"/>
      <c r="H191" s="236" t="s">
        <v>19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153</v>
      </c>
      <c r="AU191" s="243" t="s">
        <v>82</v>
      </c>
      <c r="AV191" s="13" t="s">
        <v>80</v>
      </c>
      <c r="AW191" s="13" t="s">
        <v>33</v>
      </c>
      <c r="AX191" s="13" t="s">
        <v>72</v>
      </c>
      <c r="AY191" s="243" t="s">
        <v>138</v>
      </c>
    </row>
    <row r="192" s="14" customFormat="1">
      <c r="A192" s="14"/>
      <c r="B192" s="244"/>
      <c r="C192" s="245"/>
      <c r="D192" s="226" t="s">
        <v>153</v>
      </c>
      <c r="E192" s="246" t="s">
        <v>19</v>
      </c>
      <c r="F192" s="247" t="s">
        <v>256</v>
      </c>
      <c r="G192" s="245"/>
      <c r="H192" s="248">
        <v>16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153</v>
      </c>
      <c r="AU192" s="254" t="s">
        <v>82</v>
      </c>
      <c r="AV192" s="14" t="s">
        <v>82</v>
      </c>
      <c r="AW192" s="14" t="s">
        <v>33</v>
      </c>
      <c r="AX192" s="14" t="s">
        <v>72</v>
      </c>
      <c r="AY192" s="254" t="s">
        <v>138</v>
      </c>
    </row>
    <row r="193" s="2" customFormat="1" ht="16.5" customHeight="1">
      <c r="A193" s="39"/>
      <c r="B193" s="40"/>
      <c r="C193" s="255" t="s">
        <v>301</v>
      </c>
      <c r="D193" s="255" t="s">
        <v>272</v>
      </c>
      <c r="E193" s="256" t="s">
        <v>789</v>
      </c>
      <c r="F193" s="257" t="s">
        <v>790</v>
      </c>
      <c r="G193" s="258" t="s">
        <v>192</v>
      </c>
      <c r="H193" s="259">
        <v>16.48</v>
      </c>
      <c r="I193" s="260"/>
      <c r="J193" s="261">
        <f>ROUND(I193*H193,2)</f>
        <v>0</v>
      </c>
      <c r="K193" s="257" t="s">
        <v>144</v>
      </c>
      <c r="L193" s="262"/>
      <c r="M193" s="263" t="s">
        <v>19</v>
      </c>
      <c r="N193" s="264" t="s">
        <v>43</v>
      </c>
      <c r="O193" s="85"/>
      <c r="P193" s="222">
        <f>O193*H193</f>
        <v>0</v>
      </c>
      <c r="Q193" s="222">
        <v>0.0026700000000000001</v>
      </c>
      <c r="R193" s="222">
        <f>Q193*H193</f>
        <v>0.044001600000000002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197</v>
      </c>
      <c r="AT193" s="224" t="s">
        <v>272</v>
      </c>
      <c r="AU193" s="224" t="s">
        <v>82</v>
      </c>
      <c r="AY193" s="18" t="s">
        <v>138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80</v>
      </c>
      <c r="BK193" s="225">
        <f>ROUND(I193*H193,2)</f>
        <v>0</v>
      </c>
      <c r="BL193" s="18" t="s">
        <v>145</v>
      </c>
      <c r="BM193" s="224" t="s">
        <v>791</v>
      </c>
    </row>
    <row r="194" s="2" customFormat="1">
      <c r="A194" s="39"/>
      <c r="B194" s="40"/>
      <c r="C194" s="41"/>
      <c r="D194" s="226" t="s">
        <v>147</v>
      </c>
      <c r="E194" s="41"/>
      <c r="F194" s="227" t="s">
        <v>790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147</v>
      </c>
      <c r="AU194" s="18" t="s">
        <v>82</v>
      </c>
    </row>
    <row r="195" s="14" customFormat="1">
      <c r="A195" s="14"/>
      <c r="B195" s="244"/>
      <c r="C195" s="245"/>
      <c r="D195" s="226" t="s">
        <v>153</v>
      </c>
      <c r="E195" s="245"/>
      <c r="F195" s="247" t="s">
        <v>792</v>
      </c>
      <c r="G195" s="245"/>
      <c r="H195" s="248">
        <v>16.48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153</v>
      </c>
      <c r="AU195" s="254" t="s">
        <v>82</v>
      </c>
      <c r="AV195" s="14" t="s">
        <v>82</v>
      </c>
      <c r="AW195" s="14" t="s">
        <v>4</v>
      </c>
      <c r="AX195" s="14" t="s">
        <v>80</v>
      </c>
      <c r="AY195" s="254" t="s">
        <v>138</v>
      </c>
    </row>
    <row r="196" s="2" customFormat="1" ht="16.5" customHeight="1">
      <c r="A196" s="39"/>
      <c r="B196" s="40"/>
      <c r="C196" s="213" t="s">
        <v>309</v>
      </c>
      <c r="D196" s="213" t="s">
        <v>140</v>
      </c>
      <c r="E196" s="214" t="s">
        <v>793</v>
      </c>
      <c r="F196" s="215" t="s">
        <v>794</v>
      </c>
      <c r="G196" s="216" t="s">
        <v>207</v>
      </c>
      <c r="H196" s="217">
        <v>3.8399999999999999</v>
      </c>
      <c r="I196" s="218"/>
      <c r="J196" s="219">
        <f>ROUND(I196*H196,2)</f>
        <v>0</v>
      </c>
      <c r="K196" s="215" t="s">
        <v>144</v>
      </c>
      <c r="L196" s="45"/>
      <c r="M196" s="220" t="s">
        <v>19</v>
      </c>
      <c r="N196" s="221" t="s">
        <v>43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145</v>
      </c>
      <c r="AT196" s="224" t="s">
        <v>140</v>
      </c>
      <c r="AU196" s="224" t="s">
        <v>82</v>
      </c>
      <c r="AY196" s="18" t="s">
        <v>138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80</v>
      </c>
      <c r="BK196" s="225">
        <f>ROUND(I196*H196,2)</f>
        <v>0</v>
      </c>
      <c r="BL196" s="18" t="s">
        <v>145</v>
      </c>
      <c r="BM196" s="224" t="s">
        <v>795</v>
      </c>
    </row>
    <row r="197" s="2" customFormat="1">
      <c r="A197" s="39"/>
      <c r="B197" s="40"/>
      <c r="C197" s="41"/>
      <c r="D197" s="226" t="s">
        <v>147</v>
      </c>
      <c r="E197" s="41"/>
      <c r="F197" s="227" t="s">
        <v>796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147</v>
      </c>
      <c r="AU197" s="18" t="s">
        <v>82</v>
      </c>
    </row>
    <row r="198" s="2" customFormat="1">
      <c r="A198" s="39"/>
      <c r="B198" s="40"/>
      <c r="C198" s="41"/>
      <c r="D198" s="231" t="s">
        <v>149</v>
      </c>
      <c r="E198" s="41"/>
      <c r="F198" s="232" t="s">
        <v>797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149</v>
      </c>
      <c r="AU198" s="18" t="s">
        <v>82</v>
      </c>
    </row>
    <row r="199" s="13" customFormat="1">
      <c r="A199" s="13"/>
      <c r="B199" s="234"/>
      <c r="C199" s="235"/>
      <c r="D199" s="226" t="s">
        <v>153</v>
      </c>
      <c r="E199" s="236" t="s">
        <v>19</v>
      </c>
      <c r="F199" s="237" t="s">
        <v>788</v>
      </c>
      <c r="G199" s="235"/>
      <c r="H199" s="236" t="s">
        <v>19</v>
      </c>
      <c r="I199" s="238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153</v>
      </c>
      <c r="AU199" s="243" t="s">
        <v>82</v>
      </c>
      <c r="AV199" s="13" t="s">
        <v>80</v>
      </c>
      <c r="AW199" s="13" t="s">
        <v>33</v>
      </c>
      <c r="AX199" s="13" t="s">
        <v>72</v>
      </c>
      <c r="AY199" s="243" t="s">
        <v>138</v>
      </c>
    </row>
    <row r="200" s="14" customFormat="1">
      <c r="A200" s="14"/>
      <c r="B200" s="244"/>
      <c r="C200" s="245"/>
      <c r="D200" s="226" t="s">
        <v>153</v>
      </c>
      <c r="E200" s="246" t="s">
        <v>19</v>
      </c>
      <c r="F200" s="247" t="s">
        <v>798</v>
      </c>
      <c r="G200" s="245"/>
      <c r="H200" s="248">
        <v>3.8399999999999999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153</v>
      </c>
      <c r="AU200" s="254" t="s">
        <v>82</v>
      </c>
      <c r="AV200" s="14" t="s">
        <v>82</v>
      </c>
      <c r="AW200" s="14" t="s">
        <v>33</v>
      </c>
      <c r="AX200" s="14" t="s">
        <v>72</v>
      </c>
      <c r="AY200" s="254" t="s">
        <v>138</v>
      </c>
    </row>
    <row r="201" s="12" customFormat="1" ht="22.8" customHeight="1">
      <c r="A201" s="12"/>
      <c r="B201" s="197"/>
      <c r="C201" s="198"/>
      <c r="D201" s="199" t="s">
        <v>71</v>
      </c>
      <c r="E201" s="211" t="s">
        <v>204</v>
      </c>
      <c r="F201" s="211" t="s">
        <v>634</v>
      </c>
      <c r="G201" s="198"/>
      <c r="H201" s="198"/>
      <c r="I201" s="201"/>
      <c r="J201" s="212">
        <f>BK201</f>
        <v>0</v>
      </c>
      <c r="K201" s="198"/>
      <c r="L201" s="203"/>
      <c r="M201" s="204"/>
      <c r="N201" s="205"/>
      <c r="O201" s="205"/>
      <c r="P201" s="206">
        <f>SUM(P202:P227)</f>
        <v>0</v>
      </c>
      <c r="Q201" s="205"/>
      <c r="R201" s="206">
        <f>SUM(R202:R227)</f>
        <v>9.9158689999999989</v>
      </c>
      <c r="S201" s="205"/>
      <c r="T201" s="207">
        <f>SUM(T202:T227)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8" t="s">
        <v>80</v>
      </c>
      <c r="AT201" s="209" t="s">
        <v>71</v>
      </c>
      <c r="AU201" s="209" t="s">
        <v>80</v>
      </c>
      <c r="AY201" s="208" t="s">
        <v>138</v>
      </c>
      <c r="BK201" s="210">
        <f>SUM(BK202:BK227)</f>
        <v>0</v>
      </c>
    </row>
    <row r="202" s="2" customFormat="1" ht="16.5" customHeight="1">
      <c r="A202" s="39"/>
      <c r="B202" s="40"/>
      <c r="C202" s="213" t="s">
        <v>314</v>
      </c>
      <c r="D202" s="213" t="s">
        <v>140</v>
      </c>
      <c r="E202" s="214" t="s">
        <v>672</v>
      </c>
      <c r="F202" s="215" t="s">
        <v>673</v>
      </c>
      <c r="G202" s="216" t="s">
        <v>143</v>
      </c>
      <c r="H202" s="217">
        <v>17.25</v>
      </c>
      <c r="I202" s="218"/>
      <c r="J202" s="219">
        <f>ROUND(I202*H202,2)</f>
        <v>0</v>
      </c>
      <c r="K202" s="215" t="s">
        <v>144</v>
      </c>
      <c r="L202" s="45"/>
      <c r="M202" s="220" t="s">
        <v>19</v>
      </c>
      <c r="N202" s="221" t="s">
        <v>43</v>
      </c>
      <c r="O202" s="85"/>
      <c r="P202" s="222">
        <f>O202*H202</f>
        <v>0</v>
      </c>
      <c r="Q202" s="222">
        <v>0.0025999999999999999</v>
      </c>
      <c r="R202" s="222">
        <f>Q202*H202</f>
        <v>0.044850000000000001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145</v>
      </c>
      <c r="AT202" s="224" t="s">
        <v>140</v>
      </c>
      <c r="AU202" s="224" t="s">
        <v>82</v>
      </c>
      <c r="AY202" s="18" t="s">
        <v>138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80</v>
      </c>
      <c r="BK202" s="225">
        <f>ROUND(I202*H202,2)</f>
        <v>0</v>
      </c>
      <c r="BL202" s="18" t="s">
        <v>145</v>
      </c>
      <c r="BM202" s="224" t="s">
        <v>799</v>
      </c>
    </row>
    <row r="203" s="2" customFormat="1">
      <c r="A203" s="39"/>
      <c r="B203" s="40"/>
      <c r="C203" s="41"/>
      <c r="D203" s="226" t="s">
        <v>147</v>
      </c>
      <c r="E203" s="41"/>
      <c r="F203" s="227" t="s">
        <v>675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147</v>
      </c>
      <c r="AU203" s="18" t="s">
        <v>82</v>
      </c>
    </row>
    <row r="204" s="2" customFormat="1">
      <c r="A204" s="39"/>
      <c r="B204" s="40"/>
      <c r="C204" s="41"/>
      <c r="D204" s="231" t="s">
        <v>149</v>
      </c>
      <c r="E204" s="41"/>
      <c r="F204" s="232" t="s">
        <v>676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149</v>
      </c>
      <c r="AU204" s="18" t="s">
        <v>82</v>
      </c>
    </row>
    <row r="205" s="13" customFormat="1">
      <c r="A205" s="13"/>
      <c r="B205" s="234"/>
      <c r="C205" s="235"/>
      <c r="D205" s="226" t="s">
        <v>153</v>
      </c>
      <c r="E205" s="236" t="s">
        <v>19</v>
      </c>
      <c r="F205" s="237" t="s">
        <v>489</v>
      </c>
      <c r="G205" s="235"/>
      <c r="H205" s="236" t="s">
        <v>19</v>
      </c>
      <c r="I205" s="238"/>
      <c r="J205" s="235"/>
      <c r="K205" s="235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153</v>
      </c>
      <c r="AU205" s="243" t="s">
        <v>82</v>
      </c>
      <c r="AV205" s="13" t="s">
        <v>80</v>
      </c>
      <c r="AW205" s="13" t="s">
        <v>33</v>
      </c>
      <c r="AX205" s="13" t="s">
        <v>72</v>
      </c>
      <c r="AY205" s="243" t="s">
        <v>138</v>
      </c>
    </row>
    <row r="206" s="14" customFormat="1">
      <c r="A206" s="14"/>
      <c r="B206" s="244"/>
      <c r="C206" s="245"/>
      <c r="D206" s="226" t="s">
        <v>153</v>
      </c>
      <c r="E206" s="246" t="s">
        <v>19</v>
      </c>
      <c r="F206" s="247" t="s">
        <v>800</v>
      </c>
      <c r="G206" s="245"/>
      <c r="H206" s="248">
        <v>17.25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153</v>
      </c>
      <c r="AU206" s="254" t="s">
        <v>82</v>
      </c>
      <c r="AV206" s="14" t="s">
        <v>82</v>
      </c>
      <c r="AW206" s="14" t="s">
        <v>33</v>
      </c>
      <c r="AX206" s="14" t="s">
        <v>72</v>
      </c>
      <c r="AY206" s="254" t="s">
        <v>138</v>
      </c>
    </row>
    <row r="207" s="2" customFormat="1" ht="16.5" customHeight="1">
      <c r="A207" s="39"/>
      <c r="B207" s="40"/>
      <c r="C207" s="213" t="s">
        <v>322</v>
      </c>
      <c r="D207" s="213" t="s">
        <v>140</v>
      </c>
      <c r="E207" s="214" t="s">
        <v>801</v>
      </c>
      <c r="F207" s="215" t="s">
        <v>802</v>
      </c>
      <c r="G207" s="216" t="s">
        <v>192</v>
      </c>
      <c r="H207" s="217">
        <v>6.5</v>
      </c>
      <c r="I207" s="218"/>
      <c r="J207" s="219">
        <f>ROUND(I207*H207,2)</f>
        <v>0</v>
      </c>
      <c r="K207" s="215" t="s">
        <v>144</v>
      </c>
      <c r="L207" s="45"/>
      <c r="M207" s="220" t="s">
        <v>19</v>
      </c>
      <c r="N207" s="221" t="s">
        <v>43</v>
      </c>
      <c r="O207" s="85"/>
      <c r="P207" s="222">
        <f>O207*H207</f>
        <v>0</v>
      </c>
      <c r="Q207" s="222">
        <v>0.00013999999999999999</v>
      </c>
      <c r="R207" s="222">
        <f>Q207*H207</f>
        <v>0.00090999999999999989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145</v>
      </c>
      <c r="AT207" s="224" t="s">
        <v>140</v>
      </c>
      <c r="AU207" s="224" t="s">
        <v>82</v>
      </c>
      <c r="AY207" s="18" t="s">
        <v>138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80</v>
      </c>
      <c r="BK207" s="225">
        <f>ROUND(I207*H207,2)</f>
        <v>0</v>
      </c>
      <c r="BL207" s="18" t="s">
        <v>145</v>
      </c>
      <c r="BM207" s="224" t="s">
        <v>803</v>
      </c>
    </row>
    <row r="208" s="2" customFormat="1">
      <c r="A208" s="39"/>
      <c r="B208" s="40"/>
      <c r="C208" s="41"/>
      <c r="D208" s="226" t="s">
        <v>147</v>
      </c>
      <c r="E208" s="41"/>
      <c r="F208" s="227" t="s">
        <v>804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147</v>
      </c>
      <c r="AU208" s="18" t="s">
        <v>82</v>
      </c>
    </row>
    <row r="209" s="2" customFormat="1">
      <c r="A209" s="39"/>
      <c r="B209" s="40"/>
      <c r="C209" s="41"/>
      <c r="D209" s="231" t="s">
        <v>149</v>
      </c>
      <c r="E209" s="41"/>
      <c r="F209" s="232" t="s">
        <v>805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149</v>
      </c>
      <c r="AU209" s="18" t="s">
        <v>82</v>
      </c>
    </row>
    <row r="210" s="13" customFormat="1">
      <c r="A210" s="13"/>
      <c r="B210" s="234"/>
      <c r="C210" s="235"/>
      <c r="D210" s="226" t="s">
        <v>153</v>
      </c>
      <c r="E210" s="236" t="s">
        <v>19</v>
      </c>
      <c r="F210" s="237" t="s">
        <v>489</v>
      </c>
      <c r="G210" s="235"/>
      <c r="H210" s="236" t="s">
        <v>19</v>
      </c>
      <c r="I210" s="238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153</v>
      </c>
      <c r="AU210" s="243" t="s">
        <v>82</v>
      </c>
      <c r="AV210" s="13" t="s">
        <v>80</v>
      </c>
      <c r="AW210" s="13" t="s">
        <v>33</v>
      </c>
      <c r="AX210" s="13" t="s">
        <v>72</v>
      </c>
      <c r="AY210" s="243" t="s">
        <v>138</v>
      </c>
    </row>
    <row r="211" s="14" customFormat="1">
      <c r="A211" s="14"/>
      <c r="B211" s="244"/>
      <c r="C211" s="245"/>
      <c r="D211" s="226" t="s">
        <v>153</v>
      </c>
      <c r="E211" s="246" t="s">
        <v>19</v>
      </c>
      <c r="F211" s="247" t="s">
        <v>806</v>
      </c>
      <c r="G211" s="245"/>
      <c r="H211" s="248">
        <v>6.5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153</v>
      </c>
      <c r="AU211" s="254" t="s">
        <v>82</v>
      </c>
      <c r="AV211" s="14" t="s">
        <v>82</v>
      </c>
      <c r="AW211" s="14" t="s">
        <v>33</v>
      </c>
      <c r="AX211" s="14" t="s">
        <v>72</v>
      </c>
      <c r="AY211" s="254" t="s">
        <v>138</v>
      </c>
    </row>
    <row r="212" s="2" customFormat="1" ht="16.5" customHeight="1">
      <c r="A212" s="39"/>
      <c r="B212" s="40"/>
      <c r="C212" s="213" t="s">
        <v>330</v>
      </c>
      <c r="D212" s="213" t="s">
        <v>140</v>
      </c>
      <c r="E212" s="214" t="s">
        <v>678</v>
      </c>
      <c r="F212" s="215" t="s">
        <v>679</v>
      </c>
      <c r="G212" s="216" t="s">
        <v>143</v>
      </c>
      <c r="H212" s="217">
        <v>20.5</v>
      </c>
      <c r="I212" s="218"/>
      <c r="J212" s="219">
        <f>ROUND(I212*H212,2)</f>
        <v>0</v>
      </c>
      <c r="K212" s="215" t="s">
        <v>144</v>
      </c>
      <c r="L212" s="45"/>
      <c r="M212" s="220" t="s">
        <v>19</v>
      </c>
      <c r="N212" s="221" t="s">
        <v>43</v>
      </c>
      <c r="O212" s="85"/>
      <c r="P212" s="222">
        <f>O212*H212</f>
        <v>0</v>
      </c>
      <c r="Q212" s="222">
        <v>1.0000000000000001E-05</v>
      </c>
      <c r="R212" s="222">
        <f>Q212*H212</f>
        <v>0.00020500000000000002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145</v>
      </c>
      <c r="AT212" s="224" t="s">
        <v>140</v>
      </c>
      <c r="AU212" s="224" t="s">
        <v>82</v>
      </c>
      <c r="AY212" s="18" t="s">
        <v>138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80</v>
      </c>
      <c r="BK212" s="225">
        <f>ROUND(I212*H212,2)</f>
        <v>0</v>
      </c>
      <c r="BL212" s="18" t="s">
        <v>145</v>
      </c>
      <c r="BM212" s="224" t="s">
        <v>807</v>
      </c>
    </row>
    <row r="213" s="2" customFormat="1">
      <c r="A213" s="39"/>
      <c r="B213" s="40"/>
      <c r="C213" s="41"/>
      <c r="D213" s="226" t="s">
        <v>147</v>
      </c>
      <c r="E213" s="41"/>
      <c r="F213" s="227" t="s">
        <v>681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147</v>
      </c>
      <c r="AU213" s="18" t="s">
        <v>82</v>
      </c>
    </row>
    <row r="214" s="2" customFormat="1">
      <c r="A214" s="39"/>
      <c r="B214" s="40"/>
      <c r="C214" s="41"/>
      <c r="D214" s="231" t="s">
        <v>149</v>
      </c>
      <c r="E214" s="41"/>
      <c r="F214" s="232" t="s">
        <v>682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149</v>
      </c>
      <c r="AU214" s="18" t="s">
        <v>82</v>
      </c>
    </row>
    <row r="215" s="13" customFormat="1">
      <c r="A215" s="13"/>
      <c r="B215" s="234"/>
      <c r="C215" s="235"/>
      <c r="D215" s="226" t="s">
        <v>153</v>
      </c>
      <c r="E215" s="236" t="s">
        <v>19</v>
      </c>
      <c r="F215" s="237" t="s">
        <v>489</v>
      </c>
      <c r="G215" s="235"/>
      <c r="H215" s="236" t="s">
        <v>19</v>
      </c>
      <c r="I215" s="238"/>
      <c r="J215" s="235"/>
      <c r="K215" s="235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153</v>
      </c>
      <c r="AU215" s="243" t="s">
        <v>82</v>
      </c>
      <c r="AV215" s="13" t="s">
        <v>80</v>
      </c>
      <c r="AW215" s="13" t="s">
        <v>33</v>
      </c>
      <c r="AX215" s="13" t="s">
        <v>72</v>
      </c>
      <c r="AY215" s="243" t="s">
        <v>138</v>
      </c>
    </row>
    <row r="216" s="14" customFormat="1">
      <c r="A216" s="14"/>
      <c r="B216" s="244"/>
      <c r="C216" s="245"/>
      <c r="D216" s="226" t="s">
        <v>153</v>
      </c>
      <c r="E216" s="246" t="s">
        <v>19</v>
      </c>
      <c r="F216" s="247" t="s">
        <v>808</v>
      </c>
      <c r="G216" s="245"/>
      <c r="H216" s="248">
        <v>20.5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153</v>
      </c>
      <c r="AU216" s="254" t="s">
        <v>82</v>
      </c>
      <c r="AV216" s="14" t="s">
        <v>82</v>
      </c>
      <c r="AW216" s="14" t="s">
        <v>33</v>
      </c>
      <c r="AX216" s="14" t="s">
        <v>72</v>
      </c>
      <c r="AY216" s="254" t="s">
        <v>138</v>
      </c>
    </row>
    <row r="217" s="2" customFormat="1" ht="16.5" customHeight="1">
      <c r="A217" s="39"/>
      <c r="B217" s="40"/>
      <c r="C217" s="213" t="s">
        <v>334</v>
      </c>
      <c r="D217" s="213" t="s">
        <v>140</v>
      </c>
      <c r="E217" s="214" t="s">
        <v>402</v>
      </c>
      <c r="F217" s="215" t="s">
        <v>403</v>
      </c>
      <c r="G217" s="216" t="s">
        <v>192</v>
      </c>
      <c r="H217" s="217">
        <v>54.600000000000001</v>
      </c>
      <c r="I217" s="218"/>
      <c r="J217" s="219">
        <f>ROUND(I217*H217,2)</f>
        <v>0</v>
      </c>
      <c r="K217" s="215" t="s">
        <v>144</v>
      </c>
      <c r="L217" s="45"/>
      <c r="M217" s="220" t="s">
        <v>19</v>
      </c>
      <c r="N217" s="221" t="s">
        <v>43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145</v>
      </c>
      <c r="AT217" s="224" t="s">
        <v>140</v>
      </c>
      <c r="AU217" s="224" t="s">
        <v>82</v>
      </c>
      <c r="AY217" s="18" t="s">
        <v>138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80</v>
      </c>
      <c r="BK217" s="225">
        <f>ROUND(I217*H217,2)</f>
        <v>0</v>
      </c>
      <c r="BL217" s="18" t="s">
        <v>145</v>
      </c>
      <c r="BM217" s="224" t="s">
        <v>541</v>
      </c>
    </row>
    <row r="218" s="2" customFormat="1">
      <c r="A218" s="39"/>
      <c r="B218" s="40"/>
      <c r="C218" s="41"/>
      <c r="D218" s="226" t="s">
        <v>147</v>
      </c>
      <c r="E218" s="41"/>
      <c r="F218" s="227" t="s">
        <v>405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147</v>
      </c>
      <c r="AU218" s="18" t="s">
        <v>82</v>
      </c>
    </row>
    <row r="219" s="2" customFormat="1">
      <c r="A219" s="39"/>
      <c r="B219" s="40"/>
      <c r="C219" s="41"/>
      <c r="D219" s="231" t="s">
        <v>149</v>
      </c>
      <c r="E219" s="41"/>
      <c r="F219" s="232" t="s">
        <v>406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149</v>
      </c>
      <c r="AU219" s="18" t="s">
        <v>82</v>
      </c>
    </row>
    <row r="220" s="13" customFormat="1">
      <c r="A220" s="13"/>
      <c r="B220" s="234"/>
      <c r="C220" s="235"/>
      <c r="D220" s="226" t="s">
        <v>153</v>
      </c>
      <c r="E220" s="236" t="s">
        <v>19</v>
      </c>
      <c r="F220" s="237" t="s">
        <v>154</v>
      </c>
      <c r="G220" s="235"/>
      <c r="H220" s="236" t="s">
        <v>19</v>
      </c>
      <c r="I220" s="238"/>
      <c r="J220" s="235"/>
      <c r="K220" s="235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153</v>
      </c>
      <c r="AU220" s="243" t="s">
        <v>82</v>
      </c>
      <c r="AV220" s="13" t="s">
        <v>80</v>
      </c>
      <c r="AW220" s="13" t="s">
        <v>33</v>
      </c>
      <c r="AX220" s="13" t="s">
        <v>72</v>
      </c>
      <c r="AY220" s="243" t="s">
        <v>138</v>
      </c>
    </row>
    <row r="221" s="14" customFormat="1">
      <c r="A221" s="14"/>
      <c r="B221" s="244"/>
      <c r="C221" s="245"/>
      <c r="D221" s="226" t="s">
        <v>153</v>
      </c>
      <c r="E221" s="246" t="s">
        <v>19</v>
      </c>
      <c r="F221" s="247" t="s">
        <v>809</v>
      </c>
      <c r="G221" s="245"/>
      <c r="H221" s="248">
        <v>54.600000000000001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153</v>
      </c>
      <c r="AU221" s="254" t="s">
        <v>82</v>
      </c>
      <c r="AV221" s="14" t="s">
        <v>82</v>
      </c>
      <c r="AW221" s="14" t="s">
        <v>33</v>
      </c>
      <c r="AX221" s="14" t="s">
        <v>72</v>
      </c>
      <c r="AY221" s="254" t="s">
        <v>138</v>
      </c>
    </row>
    <row r="222" s="2" customFormat="1" ht="16.5" customHeight="1">
      <c r="A222" s="39"/>
      <c r="B222" s="40"/>
      <c r="C222" s="213" t="s">
        <v>342</v>
      </c>
      <c r="D222" s="213" t="s">
        <v>140</v>
      </c>
      <c r="E222" s="214" t="s">
        <v>698</v>
      </c>
      <c r="F222" s="215" t="s">
        <v>699</v>
      </c>
      <c r="G222" s="216" t="s">
        <v>192</v>
      </c>
      <c r="H222" s="217">
        <v>37.200000000000003</v>
      </c>
      <c r="I222" s="218"/>
      <c r="J222" s="219">
        <f>ROUND(I222*H222,2)</f>
        <v>0</v>
      </c>
      <c r="K222" s="215" t="s">
        <v>144</v>
      </c>
      <c r="L222" s="45"/>
      <c r="M222" s="220" t="s">
        <v>19</v>
      </c>
      <c r="N222" s="221" t="s">
        <v>43</v>
      </c>
      <c r="O222" s="85"/>
      <c r="P222" s="222">
        <f>O222*H222</f>
        <v>0</v>
      </c>
      <c r="Q222" s="222">
        <v>0.26532</v>
      </c>
      <c r="R222" s="222">
        <f>Q222*H222</f>
        <v>9.869904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145</v>
      </c>
      <c r="AT222" s="224" t="s">
        <v>140</v>
      </c>
      <c r="AU222" s="224" t="s">
        <v>82</v>
      </c>
      <c r="AY222" s="18" t="s">
        <v>138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80</v>
      </c>
      <c r="BK222" s="225">
        <f>ROUND(I222*H222,2)</f>
        <v>0</v>
      </c>
      <c r="BL222" s="18" t="s">
        <v>145</v>
      </c>
      <c r="BM222" s="224" t="s">
        <v>810</v>
      </c>
    </row>
    <row r="223" s="2" customFormat="1">
      <c r="A223" s="39"/>
      <c r="B223" s="40"/>
      <c r="C223" s="41"/>
      <c r="D223" s="226" t="s">
        <v>147</v>
      </c>
      <c r="E223" s="41"/>
      <c r="F223" s="227" t="s">
        <v>701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147</v>
      </c>
      <c r="AU223" s="18" t="s">
        <v>82</v>
      </c>
    </row>
    <row r="224" s="2" customFormat="1">
      <c r="A224" s="39"/>
      <c r="B224" s="40"/>
      <c r="C224" s="41"/>
      <c r="D224" s="231" t="s">
        <v>149</v>
      </c>
      <c r="E224" s="41"/>
      <c r="F224" s="232" t="s">
        <v>702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149</v>
      </c>
      <c r="AU224" s="18" t="s">
        <v>82</v>
      </c>
    </row>
    <row r="225" s="2" customFormat="1">
      <c r="A225" s="39"/>
      <c r="B225" s="40"/>
      <c r="C225" s="41"/>
      <c r="D225" s="226" t="s">
        <v>151</v>
      </c>
      <c r="E225" s="41"/>
      <c r="F225" s="233" t="s">
        <v>811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151</v>
      </c>
      <c r="AU225" s="18" t="s">
        <v>82</v>
      </c>
    </row>
    <row r="226" s="13" customFormat="1">
      <c r="A226" s="13"/>
      <c r="B226" s="234"/>
      <c r="C226" s="235"/>
      <c r="D226" s="226" t="s">
        <v>153</v>
      </c>
      <c r="E226" s="236" t="s">
        <v>19</v>
      </c>
      <c r="F226" s="237" t="s">
        <v>328</v>
      </c>
      <c r="G226" s="235"/>
      <c r="H226" s="236" t="s">
        <v>19</v>
      </c>
      <c r="I226" s="238"/>
      <c r="J226" s="235"/>
      <c r="K226" s="235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153</v>
      </c>
      <c r="AU226" s="243" t="s">
        <v>82</v>
      </c>
      <c r="AV226" s="13" t="s">
        <v>80</v>
      </c>
      <c r="AW226" s="13" t="s">
        <v>33</v>
      </c>
      <c r="AX226" s="13" t="s">
        <v>72</v>
      </c>
      <c r="AY226" s="243" t="s">
        <v>138</v>
      </c>
    </row>
    <row r="227" s="14" customFormat="1">
      <c r="A227" s="14"/>
      <c r="B227" s="244"/>
      <c r="C227" s="245"/>
      <c r="D227" s="226" t="s">
        <v>153</v>
      </c>
      <c r="E227" s="246" t="s">
        <v>19</v>
      </c>
      <c r="F227" s="247" t="s">
        <v>812</v>
      </c>
      <c r="G227" s="245"/>
      <c r="H227" s="248">
        <v>37.200000000000003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153</v>
      </c>
      <c r="AU227" s="254" t="s">
        <v>82</v>
      </c>
      <c r="AV227" s="14" t="s">
        <v>82</v>
      </c>
      <c r="AW227" s="14" t="s">
        <v>33</v>
      </c>
      <c r="AX227" s="14" t="s">
        <v>72</v>
      </c>
      <c r="AY227" s="254" t="s">
        <v>138</v>
      </c>
    </row>
    <row r="228" s="12" customFormat="1" ht="22.8" customHeight="1">
      <c r="A228" s="12"/>
      <c r="B228" s="197"/>
      <c r="C228" s="198"/>
      <c r="D228" s="199" t="s">
        <v>71</v>
      </c>
      <c r="E228" s="211" t="s">
        <v>408</v>
      </c>
      <c r="F228" s="211" t="s">
        <v>409</v>
      </c>
      <c r="G228" s="198"/>
      <c r="H228" s="198"/>
      <c r="I228" s="201"/>
      <c r="J228" s="212">
        <f>BK228</f>
        <v>0</v>
      </c>
      <c r="K228" s="198"/>
      <c r="L228" s="203"/>
      <c r="M228" s="204"/>
      <c r="N228" s="205"/>
      <c r="O228" s="205"/>
      <c r="P228" s="206">
        <f>SUM(P229:P235)</f>
        <v>0</v>
      </c>
      <c r="Q228" s="205"/>
      <c r="R228" s="206">
        <f>SUM(R229:R235)</f>
        <v>0</v>
      </c>
      <c r="S228" s="205"/>
      <c r="T228" s="207">
        <f>SUM(T229:T235)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8" t="s">
        <v>80</v>
      </c>
      <c r="AT228" s="209" t="s">
        <v>71</v>
      </c>
      <c r="AU228" s="209" t="s">
        <v>80</v>
      </c>
      <c r="AY228" s="208" t="s">
        <v>138</v>
      </c>
      <c r="BK228" s="210">
        <f>SUM(BK229:BK235)</f>
        <v>0</v>
      </c>
    </row>
    <row r="229" s="2" customFormat="1" ht="24.15" customHeight="1">
      <c r="A229" s="39"/>
      <c r="B229" s="40"/>
      <c r="C229" s="213" t="s">
        <v>352</v>
      </c>
      <c r="D229" s="213" t="s">
        <v>140</v>
      </c>
      <c r="E229" s="214" t="s">
        <v>418</v>
      </c>
      <c r="F229" s="215" t="s">
        <v>419</v>
      </c>
      <c r="G229" s="216" t="s">
        <v>228</v>
      </c>
      <c r="H229" s="217">
        <v>3.4940000000000002</v>
      </c>
      <c r="I229" s="218"/>
      <c r="J229" s="219">
        <f>ROUND(I229*H229,2)</f>
        <v>0</v>
      </c>
      <c r="K229" s="215" t="s">
        <v>19</v>
      </c>
      <c r="L229" s="45"/>
      <c r="M229" s="220" t="s">
        <v>19</v>
      </c>
      <c r="N229" s="221" t="s">
        <v>43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145</v>
      </c>
      <c r="AT229" s="224" t="s">
        <v>140</v>
      </c>
      <c r="AU229" s="224" t="s">
        <v>82</v>
      </c>
      <c r="AY229" s="18" t="s">
        <v>138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80</v>
      </c>
      <c r="BK229" s="225">
        <f>ROUND(I229*H229,2)</f>
        <v>0</v>
      </c>
      <c r="BL229" s="18" t="s">
        <v>145</v>
      </c>
      <c r="BM229" s="224" t="s">
        <v>420</v>
      </c>
    </row>
    <row r="230" s="2" customFormat="1">
      <c r="A230" s="39"/>
      <c r="B230" s="40"/>
      <c r="C230" s="41"/>
      <c r="D230" s="226" t="s">
        <v>147</v>
      </c>
      <c r="E230" s="41"/>
      <c r="F230" s="227" t="s">
        <v>421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147</v>
      </c>
      <c r="AU230" s="18" t="s">
        <v>82</v>
      </c>
    </row>
    <row r="231" s="14" customFormat="1">
      <c r="A231" s="14"/>
      <c r="B231" s="244"/>
      <c r="C231" s="245"/>
      <c r="D231" s="226" t="s">
        <v>153</v>
      </c>
      <c r="E231" s="246" t="s">
        <v>19</v>
      </c>
      <c r="F231" s="247" t="s">
        <v>813</v>
      </c>
      <c r="G231" s="245"/>
      <c r="H231" s="248">
        <v>3.4940000000000002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153</v>
      </c>
      <c r="AU231" s="254" t="s">
        <v>82</v>
      </c>
      <c r="AV231" s="14" t="s">
        <v>82</v>
      </c>
      <c r="AW231" s="14" t="s">
        <v>33</v>
      </c>
      <c r="AX231" s="14" t="s">
        <v>72</v>
      </c>
      <c r="AY231" s="254" t="s">
        <v>138</v>
      </c>
    </row>
    <row r="232" s="2" customFormat="1" ht="24.15" customHeight="1">
      <c r="A232" s="39"/>
      <c r="B232" s="40"/>
      <c r="C232" s="213" t="s">
        <v>356</v>
      </c>
      <c r="D232" s="213" t="s">
        <v>140</v>
      </c>
      <c r="E232" s="214" t="s">
        <v>438</v>
      </c>
      <c r="F232" s="215" t="s">
        <v>439</v>
      </c>
      <c r="G232" s="216" t="s">
        <v>228</v>
      </c>
      <c r="H232" s="217">
        <v>3.4940000000000002</v>
      </c>
      <c r="I232" s="218"/>
      <c r="J232" s="219">
        <f>ROUND(I232*H232,2)</f>
        <v>0</v>
      </c>
      <c r="K232" s="215" t="s">
        <v>144</v>
      </c>
      <c r="L232" s="45"/>
      <c r="M232" s="220" t="s">
        <v>19</v>
      </c>
      <c r="N232" s="221" t="s">
        <v>43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145</v>
      </c>
      <c r="AT232" s="224" t="s">
        <v>140</v>
      </c>
      <c r="AU232" s="224" t="s">
        <v>82</v>
      </c>
      <c r="AY232" s="18" t="s">
        <v>138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80</v>
      </c>
      <c r="BK232" s="225">
        <f>ROUND(I232*H232,2)</f>
        <v>0</v>
      </c>
      <c r="BL232" s="18" t="s">
        <v>145</v>
      </c>
      <c r="BM232" s="224" t="s">
        <v>440</v>
      </c>
    </row>
    <row r="233" s="2" customFormat="1">
      <c r="A233" s="39"/>
      <c r="B233" s="40"/>
      <c r="C233" s="41"/>
      <c r="D233" s="226" t="s">
        <v>147</v>
      </c>
      <c r="E233" s="41"/>
      <c r="F233" s="227" t="s">
        <v>441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147</v>
      </c>
      <c r="AU233" s="18" t="s">
        <v>82</v>
      </c>
    </row>
    <row r="234" s="2" customFormat="1">
      <c r="A234" s="39"/>
      <c r="B234" s="40"/>
      <c r="C234" s="41"/>
      <c r="D234" s="231" t="s">
        <v>149</v>
      </c>
      <c r="E234" s="41"/>
      <c r="F234" s="232" t="s">
        <v>442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149</v>
      </c>
      <c r="AU234" s="18" t="s">
        <v>82</v>
      </c>
    </row>
    <row r="235" s="14" customFormat="1">
      <c r="A235" s="14"/>
      <c r="B235" s="244"/>
      <c r="C235" s="245"/>
      <c r="D235" s="226" t="s">
        <v>153</v>
      </c>
      <c r="E235" s="246" t="s">
        <v>19</v>
      </c>
      <c r="F235" s="247" t="s">
        <v>813</v>
      </c>
      <c r="G235" s="245"/>
      <c r="H235" s="248">
        <v>3.4940000000000002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153</v>
      </c>
      <c r="AU235" s="254" t="s">
        <v>82</v>
      </c>
      <c r="AV235" s="14" t="s">
        <v>82</v>
      </c>
      <c r="AW235" s="14" t="s">
        <v>33</v>
      </c>
      <c r="AX235" s="14" t="s">
        <v>72</v>
      </c>
      <c r="AY235" s="254" t="s">
        <v>138</v>
      </c>
    </row>
    <row r="236" s="12" customFormat="1" ht="22.8" customHeight="1">
      <c r="A236" s="12"/>
      <c r="B236" s="197"/>
      <c r="C236" s="198"/>
      <c r="D236" s="199" t="s">
        <v>71</v>
      </c>
      <c r="E236" s="211" t="s">
        <v>443</v>
      </c>
      <c r="F236" s="211" t="s">
        <v>444</v>
      </c>
      <c r="G236" s="198"/>
      <c r="H236" s="198"/>
      <c r="I236" s="201"/>
      <c r="J236" s="212">
        <f>BK236</f>
        <v>0</v>
      </c>
      <c r="K236" s="198"/>
      <c r="L236" s="203"/>
      <c r="M236" s="204"/>
      <c r="N236" s="205"/>
      <c r="O236" s="205"/>
      <c r="P236" s="206">
        <f>SUM(P237:P239)</f>
        <v>0</v>
      </c>
      <c r="Q236" s="205"/>
      <c r="R236" s="206">
        <f>SUM(R237:R239)</f>
        <v>0</v>
      </c>
      <c r="S236" s="205"/>
      <c r="T236" s="207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8" t="s">
        <v>80</v>
      </c>
      <c r="AT236" s="209" t="s">
        <v>71</v>
      </c>
      <c r="AU236" s="209" t="s">
        <v>80</v>
      </c>
      <c r="AY236" s="208" t="s">
        <v>138</v>
      </c>
      <c r="BK236" s="210">
        <f>SUM(BK237:BK239)</f>
        <v>0</v>
      </c>
    </row>
    <row r="237" s="2" customFormat="1" ht="16.5" customHeight="1">
      <c r="A237" s="39"/>
      <c r="B237" s="40"/>
      <c r="C237" s="213" t="s">
        <v>360</v>
      </c>
      <c r="D237" s="213" t="s">
        <v>140</v>
      </c>
      <c r="E237" s="214" t="s">
        <v>446</v>
      </c>
      <c r="F237" s="215" t="s">
        <v>447</v>
      </c>
      <c r="G237" s="216" t="s">
        <v>228</v>
      </c>
      <c r="H237" s="217">
        <v>20.109000000000002</v>
      </c>
      <c r="I237" s="218"/>
      <c r="J237" s="219">
        <f>ROUND(I237*H237,2)</f>
        <v>0</v>
      </c>
      <c r="K237" s="215" t="s">
        <v>144</v>
      </c>
      <c r="L237" s="45"/>
      <c r="M237" s="220" t="s">
        <v>19</v>
      </c>
      <c r="N237" s="221" t="s">
        <v>43</v>
      </c>
      <c r="O237" s="85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145</v>
      </c>
      <c r="AT237" s="224" t="s">
        <v>140</v>
      </c>
      <c r="AU237" s="224" t="s">
        <v>82</v>
      </c>
      <c r="AY237" s="18" t="s">
        <v>138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80</v>
      </c>
      <c r="BK237" s="225">
        <f>ROUND(I237*H237,2)</f>
        <v>0</v>
      </c>
      <c r="BL237" s="18" t="s">
        <v>145</v>
      </c>
      <c r="BM237" s="224" t="s">
        <v>448</v>
      </c>
    </row>
    <row r="238" s="2" customFormat="1">
      <c r="A238" s="39"/>
      <c r="B238" s="40"/>
      <c r="C238" s="41"/>
      <c r="D238" s="226" t="s">
        <v>147</v>
      </c>
      <c r="E238" s="41"/>
      <c r="F238" s="227" t="s">
        <v>449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147</v>
      </c>
      <c r="AU238" s="18" t="s">
        <v>82</v>
      </c>
    </row>
    <row r="239" s="2" customFormat="1">
      <c r="A239" s="39"/>
      <c r="B239" s="40"/>
      <c r="C239" s="41"/>
      <c r="D239" s="231" t="s">
        <v>149</v>
      </c>
      <c r="E239" s="41"/>
      <c r="F239" s="232" t="s">
        <v>450</v>
      </c>
      <c r="G239" s="41"/>
      <c r="H239" s="41"/>
      <c r="I239" s="228"/>
      <c r="J239" s="41"/>
      <c r="K239" s="41"/>
      <c r="L239" s="45"/>
      <c r="M239" s="265"/>
      <c r="N239" s="266"/>
      <c r="O239" s="267"/>
      <c r="P239" s="267"/>
      <c r="Q239" s="267"/>
      <c r="R239" s="267"/>
      <c r="S239" s="267"/>
      <c r="T239" s="268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149</v>
      </c>
      <c r="AU239" s="18" t="s">
        <v>82</v>
      </c>
    </row>
    <row r="240" s="2" customFormat="1" ht="6.96" customHeight="1">
      <c r="A240" s="39"/>
      <c r="B240" s="60"/>
      <c r="C240" s="61"/>
      <c r="D240" s="61"/>
      <c r="E240" s="61"/>
      <c r="F240" s="61"/>
      <c r="G240" s="61"/>
      <c r="H240" s="61"/>
      <c r="I240" s="61"/>
      <c r="J240" s="61"/>
      <c r="K240" s="61"/>
      <c r="L240" s="45"/>
      <c r="M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</row>
  </sheetData>
  <sheetProtection sheet="1" autoFilter="0" formatColumns="0" formatRows="0" objects="1" scenarios="1" spinCount="100000" saltValue="ZEmP0ZnVSebif99WigyAw5zOhnyll+WdEOgte+9UAeKCySGA7FCOdo6osbAZ206XnBEht33BwVP+y+cPV7mXQA==" hashValue="VuouCYIRZND8htlYDd79o7KQu704Rb5RZt2komW1EsD9o1ot3mruZDQSxzwNtvmUwcbEL7WNzkYmrDA5Dlyjhg==" algorithmName="SHA-512" password="C15C"/>
  <autoFilter ref="C85:K23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113154114"/>
    <hyperlink ref="F100" r:id="rId2" display="https://podminky.urs.cz/item/CS_URS_2024_01/167151101"/>
    <hyperlink ref="F104" r:id="rId3" display="https://podminky.urs.cz/item/CS_URS_2024_01/181305111"/>
    <hyperlink ref="F108" r:id="rId4" display="https://podminky.urs.cz/item/CS_URS_2024_01/181351003"/>
    <hyperlink ref="F121" r:id="rId5" display="https://podminky.urs.cz/item/CS_URS_2024_01/181951112"/>
    <hyperlink ref="F127" r:id="rId6" display="https://podminky.urs.cz/item/CS_URS_2024_01/564851111"/>
    <hyperlink ref="F132" r:id="rId7" display="https://podminky.urs.cz/item/CS_URS_2024_01/564861111"/>
    <hyperlink ref="F137" r:id="rId8" display="https://podminky.urs.cz/item/CS_URS_2024_01/567142115"/>
    <hyperlink ref="F142" r:id="rId9" display="https://podminky.urs.cz/item/CS_URS_2024_01/573111111"/>
    <hyperlink ref="F147" r:id="rId10" display="https://podminky.urs.cz/item/CS_URS_2024_01/573231106"/>
    <hyperlink ref="F152" r:id="rId11" display="https://podminky.urs.cz/item/CS_URS_2024_01/577134211"/>
    <hyperlink ref="F157" r:id="rId12" display="https://podminky.urs.cz/item/CS_URS_2024_01/577145112"/>
    <hyperlink ref="F162" r:id="rId13" display="https://podminky.urs.cz/item/CS_URS_2024_01/596211112"/>
    <hyperlink ref="F171" r:id="rId14" display="https://podminky.urs.cz/item/CS_URS_2024_01/596212211"/>
    <hyperlink ref="F180" r:id="rId15" display="https://podminky.urs.cz/item/CS_URS_2024_01/599141111"/>
    <hyperlink ref="F190" r:id="rId16" display="https://podminky.urs.cz/item/CS_URS_2024_01/871313121"/>
    <hyperlink ref="F198" r:id="rId17" display="https://podminky.urs.cz/item/CS_URS_2024_01/899623141"/>
    <hyperlink ref="F204" r:id="rId18" display="https://podminky.urs.cz/item/CS_URS_2024_01/915231112"/>
    <hyperlink ref="F209" r:id="rId19" display="https://podminky.urs.cz/item/CS_URS_2024_01/915321115"/>
    <hyperlink ref="F214" r:id="rId20" display="https://podminky.urs.cz/item/CS_URS_2024_01/915621111"/>
    <hyperlink ref="F219" r:id="rId21" display="https://podminky.urs.cz/item/CS_URS_2024_01/919735112"/>
    <hyperlink ref="F224" r:id="rId22" display="https://podminky.urs.cz/item/CS_URS_2024_01/935114111"/>
    <hyperlink ref="F234" r:id="rId23" display="https://podminky.urs.cz/item/CS_URS_2024_01/997221875"/>
    <hyperlink ref="F239" r:id="rId24" display="https://podminky.urs.cz/item/CS_URS_2024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Bezpečný pohyb chodců v Olovnici</v>
      </c>
      <c r="F7" s="143"/>
      <c r="G7" s="143"/>
      <c r="H7" s="143"/>
      <c r="L7" s="21"/>
    </row>
    <row r="8" s="1" customFormat="1" ht="12" customHeight="1">
      <c r="B8" s="21"/>
      <c r="D8" s="143" t="s">
        <v>107</v>
      </c>
      <c r="L8" s="21"/>
    </row>
    <row r="9" s="2" customFormat="1" ht="16.5" customHeight="1">
      <c r="A9" s="39"/>
      <c r="B9" s="45"/>
      <c r="C9" s="39"/>
      <c r="D9" s="39"/>
      <c r="E9" s="144" t="s">
        <v>814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815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816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8. 4. 2024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817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31.25" customHeight="1">
      <c r="A29" s="148"/>
      <c r="B29" s="149"/>
      <c r="C29" s="148"/>
      <c r="D29" s="148"/>
      <c r="E29" s="150" t="s">
        <v>109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ROUND((SUM(BE86:BE186)),  2)</f>
        <v>0</v>
      </c>
      <c r="G35" s="39"/>
      <c r="H35" s="39"/>
      <c r="I35" s="158">
        <v>0.20999999999999999</v>
      </c>
      <c r="J35" s="157">
        <f>ROUND(((SUM(BE86:BE186))*I35),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ROUND((SUM(BF86:BF186)),  2)</f>
        <v>0</v>
      </c>
      <c r="G36" s="39"/>
      <c r="H36" s="39"/>
      <c r="I36" s="158">
        <v>0.14999999999999999</v>
      </c>
      <c r="J36" s="157">
        <f>ROUND(((SUM(BF86:BF186))*I36),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ROUND((SUM(BG86:BG186)),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ROUND((SUM(BH86:BH186)),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ROUND((SUM(BI86:BI186)),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Bezpečný pohyb chodců v Olovnici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814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815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1 - Elektromontáže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Olovnice</v>
      </c>
      <c r="G56" s="41"/>
      <c r="H56" s="41"/>
      <c r="I56" s="33" t="s">
        <v>23</v>
      </c>
      <c r="J56" s="73" t="str">
        <f>IF(J14="","",J14)</f>
        <v>8. 4. 2024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Obec Olovnice</v>
      </c>
      <c r="G58" s="41"/>
      <c r="H58" s="41"/>
      <c r="I58" s="33" t="s">
        <v>31</v>
      </c>
      <c r="J58" s="37" t="str">
        <f>E23</f>
        <v>Ing. Zdeněk Tesař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Tomáš Procházka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111</v>
      </c>
      <c r="D61" s="172"/>
      <c r="E61" s="172"/>
      <c r="F61" s="172"/>
      <c r="G61" s="172"/>
      <c r="H61" s="172"/>
      <c r="I61" s="172"/>
      <c r="J61" s="173" t="s">
        <v>112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113</v>
      </c>
    </row>
    <row r="64" s="9" customFormat="1" ht="24.96" customHeight="1">
      <c r="A64" s="9"/>
      <c r="B64" s="175"/>
      <c r="C64" s="176"/>
      <c r="D64" s="177" t="s">
        <v>818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123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Bezpečný pohyb chodců v Olovnici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107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814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815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1 - Elektromontáže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Olovnice</v>
      </c>
      <c r="G80" s="41"/>
      <c r="H80" s="41"/>
      <c r="I80" s="33" t="s">
        <v>23</v>
      </c>
      <c r="J80" s="73" t="str">
        <f>IF(J14="","",J14)</f>
        <v>8. 4. 2024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E17</f>
        <v>Obec Olovnice</v>
      </c>
      <c r="G82" s="41"/>
      <c r="H82" s="41"/>
      <c r="I82" s="33" t="s">
        <v>31</v>
      </c>
      <c r="J82" s="37" t="str">
        <f>E23</f>
        <v>Ing. Zdeněk Tesař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IF(E20="","",E20)</f>
        <v>Vyplň údaj</v>
      </c>
      <c r="G83" s="41"/>
      <c r="H83" s="41"/>
      <c r="I83" s="33" t="s">
        <v>34</v>
      </c>
      <c r="J83" s="37" t="str">
        <f>E26</f>
        <v>Tomáš Procházka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124</v>
      </c>
      <c r="D85" s="189" t="s">
        <v>57</v>
      </c>
      <c r="E85" s="189" t="s">
        <v>53</v>
      </c>
      <c r="F85" s="189" t="s">
        <v>54</v>
      </c>
      <c r="G85" s="189" t="s">
        <v>125</v>
      </c>
      <c r="H85" s="189" t="s">
        <v>126</v>
      </c>
      <c r="I85" s="189" t="s">
        <v>127</v>
      </c>
      <c r="J85" s="189" t="s">
        <v>112</v>
      </c>
      <c r="K85" s="190" t="s">
        <v>128</v>
      </c>
      <c r="L85" s="191"/>
      <c r="M85" s="93" t="s">
        <v>19</v>
      </c>
      <c r="N85" s="94" t="s">
        <v>42</v>
      </c>
      <c r="O85" s="94" t="s">
        <v>129</v>
      </c>
      <c r="P85" s="94" t="s">
        <v>130</v>
      </c>
      <c r="Q85" s="94" t="s">
        <v>131</v>
      </c>
      <c r="R85" s="94" t="s">
        <v>132</v>
      </c>
      <c r="S85" s="94" t="s">
        <v>133</v>
      </c>
      <c r="T85" s="95" t="s">
        <v>134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135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0.44126199999999999</v>
      </c>
      <c r="S86" s="97"/>
      <c r="T86" s="195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113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71</v>
      </c>
      <c r="E87" s="200" t="s">
        <v>819</v>
      </c>
      <c r="F87" s="200" t="s">
        <v>95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SUM(P88:P186)</f>
        <v>0</v>
      </c>
      <c r="Q87" s="205"/>
      <c r="R87" s="206">
        <f>SUM(R88:R186)</f>
        <v>0.44126199999999999</v>
      </c>
      <c r="S87" s="205"/>
      <c r="T87" s="207">
        <f>SUM(T88:T186)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100</v>
      </c>
      <c r="AT87" s="209" t="s">
        <v>71</v>
      </c>
      <c r="AU87" s="209" t="s">
        <v>72</v>
      </c>
      <c r="AY87" s="208" t="s">
        <v>138</v>
      </c>
      <c r="BK87" s="210">
        <f>SUM(BK88:BK186)</f>
        <v>0</v>
      </c>
    </row>
    <row r="88" s="2" customFormat="1" ht="16.5" customHeight="1">
      <c r="A88" s="39"/>
      <c r="B88" s="40"/>
      <c r="C88" s="213" t="s">
        <v>80</v>
      </c>
      <c r="D88" s="213" t="s">
        <v>140</v>
      </c>
      <c r="E88" s="214" t="s">
        <v>820</v>
      </c>
      <c r="F88" s="215" t="s">
        <v>821</v>
      </c>
      <c r="G88" s="216" t="s">
        <v>325</v>
      </c>
      <c r="H88" s="217">
        <v>12</v>
      </c>
      <c r="I88" s="218"/>
      <c r="J88" s="219">
        <f>ROUND(I88*H88,2)</f>
        <v>0</v>
      </c>
      <c r="K88" s="215" t="s">
        <v>144</v>
      </c>
      <c r="L88" s="45"/>
      <c r="M88" s="220" t="s">
        <v>19</v>
      </c>
      <c r="N88" s="221" t="s">
        <v>43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741</v>
      </c>
      <c r="AT88" s="224" t="s">
        <v>140</v>
      </c>
      <c r="AU88" s="224" t="s">
        <v>80</v>
      </c>
      <c r="AY88" s="18" t="s">
        <v>138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80</v>
      </c>
      <c r="BK88" s="225">
        <f>ROUND(I88*H88,2)</f>
        <v>0</v>
      </c>
      <c r="BL88" s="18" t="s">
        <v>741</v>
      </c>
      <c r="BM88" s="224" t="s">
        <v>822</v>
      </c>
    </row>
    <row r="89" s="2" customFormat="1">
      <c r="A89" s="39"/>
      <c r="B89" s="40"/>
      <c r="C89" s="41"/>
      <c r="D89" s="226" t="s">
        <v>147</v>
      </c>
      <c r="E89" s="41"/>
      <c r="F89" s="227" t="s">
        <v>823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147</v>
      </c>
      <c r="AU89" s="18" t="s">
        <v>80</v>
      </c>
    </row>
    <row r="90" s="2" customFormat="1">
      <c r="A90" s="39"/>
      <c r="B90" s="40"/>
      <c r="C90" s="41"/>
      <c r="D90" s="231" t="s">
        <v>149</v>
      </c>
      <c r="E90" s="41"/>
      <c r="F90" s="232" t="s">
        <v>824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149</v>
      </c>
      <c r="AU90" s="18" t="s">
        <v>80</v>
      </c>
    </row>
    <row r="91" s="2" customFormat="1" ht="21.75" customHeight="1">
      <c r="A91" s="39"/>
      <c r="B91" s="40"/>
      <c r="C91" s="213" t="s">
        <v>82</v>
      </c>
      <c r="D91" s="213" t="s">
        <v>140</v>
      </c>
      <c r="E91" s="214" t="s">
        <v>825</v>
      </c>
      <c r="F91" s="215" t="s">
        <v>826</v>
      </c>
      <c r="G91" s="216" t="s">
        <v>325</v>
      </c>
      <c r="H91" s="217">
        <v>6</v>
      </c>
      <c r="I91" s="218"/>
      <c r="J91" s="219">
        <f>ROUND(I91*H91,2)</f>
        <v>0</v>
      </c>
      <c r="K91" s="215" t="s">
        <v>144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741</v>
      </c>
      <c r="AT91" s="224" t="s">
        <v>140</v>
      </c>
      <c r="AU91" s="224" t="s">
        <v>80</v>
      </c>
      <c r="AY91" s="18" t="s">
        <v>138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80</v>
      </c>
      <c r="BK91" s="225">
        <f>ROUND(I91*H91,2)</f>
        <v>0</v>
      </c>
      <c r="BL91" s="18" t="s">
        <v>741</v>
      </c>
      <c r="BM91" s="224" t="s">
        <v>827</v>
      </c>
    </row>
    <row r="92" s="2" customFormat="1">
      <c r="A92" s="39"/>
      <c r="B92" s="40"/>
      <c r="C92" s="41"/>
      <c r="D92" s="226" t="s">
        <v>147</v>
      </c>
      <c r="E92" s="41"/>
      <c r="F92" s="227" t="s">
        <v>828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147</v>
      </c>
      <c r="AU92" s="18" t="s">
        <v>80</v>
      </c>
    </row>
    <row r="93" s="2" customFormat="1">
      <c r="A93" s="39"/>
      <c r="B93" s="40"/>
      <c r="C93" s="41"/>
      <c r="D93" s="231" t="s">
        <v>149</v>
      </c>
      <c r="E93" s="41"/>
      <c r="F93" s="232" t="s">
        <v>829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149</v>
      </c>
      <c r="AU93" s="18" t="s">
        <v>80</v>
      </c>
    </row>
    <row r="94" s="2" customFormat="1" ht="21.75" customHeight="1">
      <c r="A94" s="39"/>
      <c r="B94" s="40"/>
      <c r="C94" s="213" t="s">
        <v>100</v>
      </c>
      <c r="D94" s="213" t="s">
        <v>140</v>
      </c>
      <c r="E94" s="214" t="s">
        <v>830</v>
      </c>
      <c r="F94" s="215" t="s">
        <v>831</v>
      </c>
      <c r="G94" s="216" t="s">
        <v>325</v>
      </c>
      <c r="H94" s="217">
        <v>16</v>
      </c>
      <c r="I94" s="218"/>
      <c r="J94" s="219">
        <f>ROUND(I94*H94,2)</f>
        <v>0</v>
      </c>
      <c r="K94" s="215" t="s">
        <v>144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741</v>
      </c>
      <c r="AT94" s="224" t="s">
        <v>140</v>
      </c>
      <c r="AU94" s="224" t="s">
        <v>80</v>
      </c>
      <c r="AY94" s="18" t="s">
        <v>138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741</v>
      </c>
      <c r="BM94" s="224" t="s">
        <v>832</v>
      </c>
    </row>
    <row r="95" s="2" customFormat="1">
      <c r="A95" s="39"/>
      <c r="B95" s="40"/>
      <c r="C95" s="41"/>
      <c r="D95" s="226" t="s">
        <v>147</v>
      </c>
      <c r="E95" s="41"/>
      <c r="F95" s="227" t="s">
        <v>833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147</v>
      </c>
      <c r="AU95" s="18" t="s">
        <v>80</v>
      </c>
    </row>
    <row r="96" s="2" customFormat="1">
      <c r="A96" s="39"/>
      <c r="B96" s="40"/>
      <c r="C96" s="41"/>
      <c r="D96" s="231" t="s">
        <v>149</v>
      </c>
      <c r="E96" s="41"/>
      <c r="F96" s="232" t="s">
        <v>834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149</v>
      </c>
      <c r="AU96" s="18" t="s">
        <v>80</v>
      </c>
    </row>
    <row r="97" s="2" customFormat="1" ht="16.5" customHeight="1">
      <c r="A97" s="39"/>
      <c r="B97" s="40"/>
      <c r="C97" s="255" t="s">
        <v>145</v>
      </c>
      <c r="D97" s="255" t="s">
        <v>272</v>
      </c>
      <c r="E97" s="256" t="s">
        <v>835</v>
      </c>
      <c r="F97" s="257" t="s">
        <v>836</v>
      </c>
      <c r="G97" s="258" t="s">
        <v>325</v>
      </c>
      <c r="H97" s="259">
        <v>4</v>
      </c>
      <c r="I97" s="260"/>
      <c r="J97" s="261">
        <f>ROUND(I97*H97,2)</f>
        <v>0</v>
      </c>
      <c r="K97" s="257" t="s">
        <v>144</v>
      </c>
      <c r="L97" s="262"/>
      <c r="M97" s="263" t="s">
        <v>19</v>
      </c>
      <c r="N97" s="264" t="s">
        <v>43</v>
      </c>
      <c r="O97" s="85"/>
      <c r="P97" s="222">
        <f>O97*H97</f>
        <v>0</v>
      </c>
      <c r="Q97" s="222">
        <v>0.0037000000000000002</v>
      </c>
      <c r="R97" s="222">
        <f>Q97*H97</f>
        <v>0.014800000000000001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837</v>
      </c>
      <c r="AT97" s="224" t="s">
        <v>272</v>
      </c>
      <c r="AU97" s="224" t="s">
        <v>80</v>
      </c>
      <c r="AY97" s="18" t="s">
        <v>138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837</v>
      </c>
      <c r="BM97" s="224" t="s">
        <v>838</v>
      </c>
    </row>
    <row r="98" s="2" customFormat="1">
      <c r="A98" s="39"/>
      <c r="B98" s="40"/>
      <c r="C98" s="41"/>
      <c r="D98" s="226" t="s">
        <v>147</v>
      </c>
      <c r="E98" s="41"/>
      <c r="F98" s="227" t="s">
        <v>836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147</v>
      </c>
      <c r="AU98" s="18" t="s">
        <v>80</v>
      </c>
    </row>
    <row r="99" s="2" customFormat="1" ht="16.5" customHeight="1">
      <c r="A99" s="39"/>
      <c r="B99" s="40"/>
      <c r="C99" s="213" t="s">
        <v>175</v>
      </c>
      <c r="D99" s="213" t="s">
        <v>140</v>
      </c>
      <c r="E99" s="214" t="s">
        <v>839</v>
      </c>
      <c r="F99" s="215" t="s">
        <v>840</v>
      </c>
      <c r="G99" s="216" t="s">
        <v>325</v>
      </c>
      <c r="H99" s="217">
        <v>1</v>
      </c>
      <c r="I99" s="218"/>
      <c r="J99" s="219">
        <f>ROUND(I99*H99,2)</f>
        <v>0</v>
      </c>
      <c r="K99" s="215" t="s">
        <v>144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741</v>
      </c>
      <c r="AT99" s="224" t="s">
        <v>140</v>
      </c>
      <c r="AU99" s="224" t="s">
        <v>80</v>
      </c>
      <c r="AY99" s="18" t="s">
        <v>138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741</v>
      </c>
      <c r="BM99" s="224" t="s">
        <v>841</v>
      </c>
    </row>
    <row r="100" s="2" customFormat="1">
      <c r="A100" s="39"/>
      <c r="B100" s="40"/>
      <c r="C100" s="41"/>
      <c r="D100" s="226" t="s">
        <v>147</v>
      </c>
      <c r="E100" s="41"/>
      <c r="F100" s="227" t="s">
        <v>842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147</v>
      </c>
      <c r="AU100" s="18" t="s">
        <v>80</v>
      </c>
    </row>
    <row r="101" s="2" customFormat="1">
      <c r="A101" s="39"/>
      <c r="B101" s="40"/>
      <c r="C101" s="41"/>
      <c r="D101" s="231" t="s">
        <v>149</v>
      </c>
      <c r="E101" s="41"/>
      <c r="F101" s="232" t="s">
        <v>843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80</v>
      </c>
    </row>
    <row r="102" s="2" customFormat="1" ht="16.5" customHeight="1">
      <c r="A102" s="39"/>
      <c r="B102" s="40"/>
      <c r="C102" s="255" t="s">
        <v>183</v>
      </c>
      <c r="D102" s="255" t="s">
        <v>272</v>
      </c>
      <c r="E102" s="256" t="s">
        <v>844</v>
      </c>
      <c r="F102" s="257" t="s">
        <v>845</v>
      </c>
      <c r="G102" s="258" t="s">
        <v>325</v>
      </c>
      <c r="H102" s="259">
        <v>1</v>
      </c>
      <c r="I102" s="260"/>
      <c r="J102" s="261">
        <f>ROUND(I102*H102,2)</f>
        <v>0</v>
      </c>
      <c r="K102" s="257" t="s">
        <v>144</v>
      </c>
      <c r="L102" s="262"/>
      <c r="M102" s="263" t="s">
        <v>19</v>
      </c>
      <c r="N102" s="264" t="s">
        <v>43</v>
      </c>
      <c r="O102" s="85"/>
      <c r="P102" s="222">
        <f>O102*H102</f>
        <v>0</v>
      </c>
      <c r="Q102" s="222">
        <v>0.0080999999999999996</v>
      </c>
      <c r="R102" s="222">
        <f>Q102*H102</f>
        <v>0.0080999999999999996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837</v>
      </c>
      <c r="AT102" s="224" t="s">
        <v>272</v>
      </c>
      <c r="AU102" s="224" t="s">
        <v>80</v>
      </c>
      <c r="AY102" s="18" t="s">
        <v>138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837</v>
      </c>
      <c r="BM102" s="224" t="s">
        <v>846</v>
      </c>
    </row>
    <row r="103" s="2" customFormat="1">
      <c r="A103" s="39"/>
      <c r="B103" s="40"/>
      <c r="C103" s="41"/>
      <c r="D103" s="226" t="s">
        <v>147</v>
      </c>
      <c r="E103" s="41"/>
      <c r="F103" s="227" t="s">
        <v>845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80</v>
      </c>
    </row>
    <row r="104" s="2" customFormat="1" ht="16.5" customHeight="1">
      <c r="A104" s="39"/>
      <c r="B104" s="40"/>
      <c r="C104" s="213" t="s">
        <v>182</v>
      </c>
      <c r="D104" s="213" t="s">
        <v>140</v>
      </c>
      <c r="E104" s="214" t="s">
        <v>847</v>
      </c>
      <c r="F104" s="215" t="s">
        <v>848</v>
      </c>
      <c r="G104" s="216" t="s">
        <v>325</v>
      </c>
      <c r="H104" s="217">
        <v>4</v>
      </c>
      <c r="I104" s="218"/>
      <c r="J104" s="219">
        <f>ROUND(I104*H104,2)</f>
        <v>0</v>
      </c>
      <c r="K104" s="215" t="s">
        <v>144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741</v>
      </c>
      <c r="AT104" s="224" t="s">
        <v>140</v>
      </c>
      <c r="AU104" s="224" t="s">
        <v>80</v>
      </c>
      <c r="AY104" s="18" t="s">
        <v>138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741</v>
      </c>
      <c r="BM104" s="224" t="s">
        <v>849</v>
      </c>
    </row>
    <row r="105" s="2" customFormat="1">
      <c r="A105" s="39"/>
      <c r="B105" s="40"/>
      <c r="C105" s="41"/>
      <c r="D105" s="226" t="s">
        <v>147</v>
      </c>
      <c r="E105" s="41"/>
      <c r="F105" s="227" t="s">
        <v>850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147</v>
      </c>
      <c r="AU105" s="18" t="s">
        <v>80</v>
      </c>
    </row>
    <row r="106" s="2" customFormat="1">
      <c r="A106" s="39"/>
      <c r="B106" s="40"/>
      <c r="C106" s="41"/>
      <c r="D106" s="231" t="s">
        <v>149</v>
      </c>
      <c r="E106" s="41"/>
      <c r="F106" s="232" t="s">
        <v>851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149</v>
      </c>
      <c r="AU106" s="18" t="s">
        <v>80</v>
      </c>
    </row>
    <row r="107" s="2" customFormat="1" ht="16.5" customHeight="1">
      <c r="A107" s="39"/>
      <c r="B107" s="40"/>
      <c r="C107" s="255" t="s">
        <v>197</v>
      </c>
      <c r="D107" s="255" t="s">
        <v>272</v>
      </c>
      <c r="E107" s="256" t="s">
        <v>852</v>
      </c>
      <c r="F107" s="257" t="s">
        <v>853</v>
      </c>
      <c r="G107" s="258" t="s">
        <v>325</v>
      </c>
      <c r="H107" s="259">
        <v>3</v>
      </c>
      <c r="I107" s="260"/>
      <c r="J107" s="261">
        <f>ROUND(I107*H107,2)</f>
        <v>0</v>
      </c>
      <c r="K107" s="257" t="s">
        <v>144</v>
      </c>
      <c r="L107" s="262"/>
      <c r="M107" s="263" t="s">
        <v>19</v>
      </c>
      <c r="N107" s="264" t="s">
        <v>43</v>
      </c>
      <c r="O107" s="85"/>
      <c r="P107" s="222">
        <f>O107*H107</f>
        <v>0</v>
      </c>
      <c r="Q107" s="222">
        <v>0.00014999999999999999</v>
      </c>
      <c r="R107" s="222">
        <f>Q107*H107</f>
        <v>0.00044999999999999999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837</v>
      </c>
      <c r="AT107" s="224" t="s">
        <v>272</v>
      </c>
      <c r="AU107" s="224" t="s">
        <v>80</v>
      </c>
      <c r="AY107" s="18" t="s">
        <v>138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80</v>
      </c>
      <c r="BK107" s="225">
        <f>ROUND(I107*H107,2)</f>
        <v>0</v>
      </c>
      <c r="BL107" s="18" t="s">
        <v>837</v>
      </c>
      <c r="BM107" s="224" t="s">
        <v>854</v>
      </c>
    </row>
    <row r="108" s="2" customFormat="1">
      <c r="A108" s="39"/>
      <c r="B108" s="40"/>
      <c r="C108" s="41"/>
      <c r="D108" s="226" t="s">
        <v>147</v>
      </c>
      <c r="E108" s="41"/>
      <c r="F108" s="227" t="s">
        <v>853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147</v>
      </c>
      <c r="AU108" s="18" t="s">
        <v>80</v>
      </c>
    </row>
    <row r="109" s="2" customFormat="1" ht="16.5" customHeight="1">
      <c r="A109" s="39"/>
      <c r="B109" s="40"/>
      <c r="C109" s="255" t="s">
        <v>204</v>
      </c>
      <c r="D109" s="255" t="s">
        <v>272</v>
      </c>
      <c r="E109" s="256" t="s">
        <v>855</v>
      </c>
      <c r="F109" s="257" t="s">
        <v>856</v>
      </c>
      <c r="G109" s="258" t="s">
        <v>325</v>
      </c>
      <c r="H109" s="259">
        <v>1</v>
      </c>
      <c r="I109" s="260"/>
      <c r="J109" s="261">
        <f>ROUND(I109*H109,2)</f>
        <v>0</v>
      </c>
      <c r="K109" s="257" t="s">
        <v>19</v>
      </c>
      <c r="L109" s="262"/>
      <c r="M109" s="263" t="s">
        <v>19</v>
      </c>
      <c r="N109" s="264" t="s">
        <v>43</v>
      </c>
      <c r="O109" s="85"/>
      <c r="P109" s="222">
        <f>O109*H109</f>
        <v>0</v>
      </c>
      <c r="Q109" s="222">
        <v>0.00014999999999999999</v>
      </c>
      <c r="R109" s="222">
        <f>Q109*H109</f>
        <v>0.00014999999999999999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837</v>
      </c>
      <c r="AT109" s="224" t="s">
        <v>272</v>
      </c>
      <c r="AU109" s="224" t="s">
        <v>80</v>
      </c>
      <c r="AY109" s="18" t="s">
        <v>138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80</v>
      </c>
      <c r="BK109" s="225">
        <f>ROUND(I109*H109,2)</f>
        <v>0</v>
      </c>
      <c r="BL109" s="18" t="s">
        <v>837</v>
      </c>
      <c r="BM109" s="224" t="s">
        <v>857</v>
      </c>
    </row>
    <row r="110" s="2" customFormat="1">
      <c r="A110" s="39"/>
      <c r="B110" s="40"/>
      <c r="C110" s="41"/>
      <c r="D110" s="226" t="s">
        <v>147</v>
      </c>
      <c r="E110" s="41"/>
      <c r="F110" s="227" t="s">
        <v>858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147</v>
      </c>
      <c r="AU110" s="18" t="s">
        <v>80</v>
      </c>
    </row>
    <row r="111" s="2" customFormat="1" ht="16.5" customHeight="1">
      <c r="A111" s="39"/>
      <c r="B111" s="40"/>
      <c r="C111" s="213" t="s">
        <v>212</v>
      </c>
      <c r="D111" s="213" t="s">
        <v>140</v>
      </c>
      <c r="E111" s="214" t="s">
        <v>859</v>
      </c>
      <c r="F111" s="215" t="s">
        <v>860</v>
      </c>
      <c r="G111" s="216" t="s">
        <v>325</v>
      </c>
      <c r="H111" s="217">
        <v>1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741</v>
      </c>
      <c r="AT111" s="224" t="s">
        <v>140</v>
      </c>
      <c r="AU111" s="224" t="s">
        <v>80</v>
      </c>
      <c r="AY111" s="18" t="s">
        <v>138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741</v>
      </c>
      <c r="BM111" s="224" t="s">
        <v>861</v>
      </c>
    </row>
    <row r="112" s="2" customFormat="1">
      <c r="A112" s="39"/>
      <c r="B112" s="40"/>
      <c r="C112" s="41"/>
      <c r="D112" s="226" t="s">
        <v>147</v>
      </c>
      <c r="E112" s="41"/>
      <c r="F112" s="227" t="s">
        <v>862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147</v>
      </c>
      <c r="AU112" s="18" t="s">
        <v>80</v>
      </c>
    </row>
    <row r="113" s="2" customFormat="1" ht="16.5" customHeight="1">
      <c r="A113" s="39"/>
      <c r="B113" s="40"/>
      <c r="C113" s="255" t="s">
        <v>219</v>
      </c>
      <c r="D113" s="255" t="s">
        <v>272</v>
      </c>
      <c r="E113" s="256" t="s">
        <v>863</v>
      </c>
      <c r="F113" s="257" t="s">
        <v>864</v>
      </c>
      <c r="G113" s="258" t="s">
        <v>325</v>
      </c>
      <c r="H113" s="259">
        <v>1</v>
      </c>
      <c r="I113" s="260"/>
      <c r="J113" s="261">
        <f>ROUND(I113*H113,2)</f>
        <v>0</v>
      </c>
      <c r="K113" s="257" t="s">
        <v>19</v>
      </c>
      <c r="L113" s="262"/>
      <c r="M113" s="263" t="s">
        <v>19</v>
      </c>
      <c r="N113" s="264" t="s">
        <v>43</v>
      </c>
      <c r="O113" s="85"/>
      <c r="P113" s="222">
        <f>O113*H113</f>
        <v>0</v>
      </c>
      <c r="Q113" s="222">
        <v>0.0050000000000000001</v>
      </c>
      <c r="R113" s="222">
        <f>Q113*H113</f>
        <v>0.0050000000000000001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837</v>
      </c>
      <c r="AT113" s="224" t="s">
        <v>272</v>
      </c>
      <c r="AU113" s="224" t="s">
        <v>80</v>
      </c>
      <c r="AY113" s="18" t="s">
        <v>138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80</v>
      </c>
      <c r="BK113" s="225">
        <f>ROUND(I113*H113,2)</f>
        <v>0</v>
      </c>
      <c r="BL113" s="18" t="s">
        <v>837</v>
      </c>
      <c r="BM113" s="224" t="s">
        <v>865</v>
      </c>
    </row>
    <row r="114" s="2" customFormat="1">
      <c r="A114" s="39"/>
      <c r="B114" s="40"/>
      <c r="C114" s="41"/>
      <c r="D114" s="226" t="s">
        <v>147</v>
      </c>
      <c r="E114" s="41"/>
      <c r="F114" s="227" t="s">
        <v>866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147</v>
      </c>
      <c r="AU114" s="18" t="s">
        <v>80</v>
      </c>
    </row>
    <row r="115" s="2" customFormat="1" ht="16.5" customHeight="1">
      <c r="A115" s="39"/>
      <c r="B115" s="40"/>
      <c r="C115" s="213" t="s">
        <v>225</v>
      </c>
      <c r="D115" s="213" t="s">
        <v>140</v>
      </c>
      <c r="E115" s="214" t="s">
        <v>867</v>
      </c>
      <c r="F115" s="215" t="s">
        <v>868</v>
      </c>
      <c r="G115" s="216" t="s">
        <v>325</v>
      </c>
      <c r="H115" s="217">
        <v>2</v>
      </c>
      <c r="I115" s="218"/>
      <c r="J115" s="219">
        <f>ROUND(I115*H115,2)</f>
        <v>0</v>
      </c>
      <c r="K115" s="215" t="s">
        <v>144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741</v>
      </c>
      <c r="AT115" s="224" t="s">
        <v>140</v>
      </c>
      <c r="AU115" s="224" t="s">
        <v>80</v>
      </c>
      <c r="AY115" s="18" t="s">
        <v>138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741</v>
      </c>
      <c r="BM115" s="224" t="s">
        <v>869</v>
      </c>
    </row>
    <row r="116" s="2" customFormat="1">
      <c r="A116" s="39"/>
      <c r="B116" s="40"/>
      <c r="C116" s="41"/>
      <c r="D116" s="226" t="s">
        <v>147</v>
      </c>
      <c r="E116" s="41"/>
      <c r="F116" s="227" t="s">
        <v>870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147</v>
      </c>
      <c r="AU116" s="18" t="s">
        <v>80</v>
      </c>
    </row>
    <row r="117" s="2" customFormat="1">
      <c r="A117" s="39"/>
      <c r="B117" s="40"/>
      <c r="C117" s="41"/>
      <c r="D117" s="231" t="s">
        <v>149</v>
      </c>
      <c r="E117" s="41"/>
      <c r="F117" s="232" t="s">
        <v>871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149</v>
      </c>
      <c r="AU117" s="18" t="s">
        <v>80</v>
      </c>
    </row>
    <row r="118" s="2" customFormat="1" ht="16.5" customHeight="1">
      <c r="A118" s="39"/>
      <c r="B118" s="40"/>
      <c r="C118" s="255" t="s">
        <v>233</v>
      </c>
      <c r="D118" s="255" t="s">
        <v>272</v>
      </c>
      <c r="E118" s="256" t="s">
        <v>872</v>
      </c>
      <c r="F118" s="257" t="s">
        <v>873</v>
      </c>
      <c r="G118" s="258" t="s">
        <v>325</v>
      </c>
      <c r="H118" s="259">
        <v>2</v>
      </c>
      <c r="I118" s="260"/>
      <c r="J118" s="261">
        <f>ROUND(I118*H118,2)</f>
        <v>0</v>
      </c>
      <c r="K118" s="257" t="s">
        <v>19</v>
      </c>
      <c r="L118" s="262"/>
      <c r="M118" s="263" t="s">
        <v>19</v>
      </c>
      <c r="N118" s="264" t="s">
        <v>43</v>
      </c>
      <c r="O118" s="85"/>
      <c r="P118" s="222">
        <f>O118*H118</f>
        <v>0</v>
      </c>
      <c r="Q118" s="222">
        <v>0.0074999999999999997</v>
      </c>
      <c r="R118" s="222">
        <f>Q118*H118</f>
        <v>0.014999999999999999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837</v>
      </c>
      <c r="AT118" s="224" t="s">
        <v>272</v>
      </c>
      <c r="AU118" s="224" t="s">
        <v>80</v>
      </c>
      <c r="AY118" s="18" t="s">
        <v>138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80</v>
      </c>
      <c r="BK118" s="225">
        <f>ROUND(I118*H118,2)</f>
        <v>0</v>
      </c>
      <c r="BL118" s="18" t="s">
        <v>837</v>
      </c>
      <c r="BM118" s="224" t="s">
        <v>874</v>
      </c>
    </row>
    <row r="119" s="2" customFormat="1">
      <c r="A119" s="39"/>
      <c r="B119" s="40"/>
      <c r="C119" s="41"/>
      <c r="D119" s="226" t="s">
        <v>147</v>
      </c>
      <c r="E119" s="41"/>
      <c r="F119" s="227" t="s">
        <v>875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147</v>
      </c>
      <c r="AU119" s="18" t="s">
        <v>80</v>
      </c>
    </row>
    <row r="120" s="2" customFormat="1" ht="16.5" customHeight="1">
      <c r="A120" s="39"/>
      <c r="B120" s="40"/>
      <c r="C120" s="213" t="s">
        <v>241</v>
      </c>
      <c r="D120" s="213" t="s">
        <v>140</v>
      </c>
      <c r="E120" s="214" t="s">
        <v>876</v>
      </c>
      <c r="F120" s="215" t="s">
        <v>877</v>
      </c>
      <c r="G120" s="216" t="s">
        <v>325</v>
      </c>
      <c r="H120" s="217">
        <v>2</v>
      </c>
      <c r="I120" s="218"/>
      <c r="J120" s="219">
        <f>ROUND(I120*H120,2)</f>
        <v>0</v>
      </c>
      <c r="K120" s="215" t="s">
        <v>144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741</v>
      </c>
      <c r="AT120" s="224" t="s">
        <v>140</v>
      </c>
      <c r="AU120" s="224" t="s">
        <v>80</v>
      </c>
      <c r="AY120" s="18" t="s">
        <v>138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741</v>
      </c>
      <c r="BM120" s="224" t="s">
        <v>878</v>
      </c>
    </row>
    <row r="121" s="2" customFormat="1">
      <c r="A121" s="39"/>
      <c r="B121" s="40"/>
      <c r="C121" s="41"/>
      <c r="D121" s="226" t="s">
        <v>147</v>
      </c>
      <c r="E121" s="41"/>
      <c r="F121" s="227" t="s">
        <v>879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147</v>
      </c>
      <c r="AU121" s="18" t="s">
        <v>80</v>
      </c>
    </row>
    <row r="122" s="2" customFormat="1">
      <c r="A122" s="39"/>
      <c r="B122" s="40"/>
      <c r="C122" s="41"/>
      <c r="D122" s="231" t="s">
        <v>149</v>
      </c>
      <c r="E122" s="41"/>
      <c r="F122" s="232" t="s">
        <v>880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149</v>
      </c>
      <c r="AU122" s="18" t="s">
        <v>80</v>
      </c>
    </row>
    <row r="123" s="2" customFormat="1" ht="16.5" customHeight="1">
      <c r="A123" s="39"/>
      <c r="B123" s="40"/>
      <c r="C123" s="255" t="s">
        <v>8</v>
      </c>
      <c r="D123" s="255" t="s">
        <v>272</v>
      </c>
      <c r="E123" s="256" t="s">
        <v>881</v>
      </c>
      <c r="F123" s="257" t="s">
        <v>882</v>
      </c>
      <c r="G123" s="258" t="s">
        <v>325</v>
      </c>
      <c r="H123" s="259">
        <v>2</v>
      </c>
      <c r="I123" s="260"/>
      <c r="J123" s="261">
        <f>ROUND(I123*H123,2)</f>
        <v>0</v>
      </c>
      <c r="K123" s="257" t="s">
        <v>19</v>
      </c>
      <c r="L123" s="262"/>
      <c r="M123" s="263" t="s">
        <v>19</v>
      </c>
      <c r="N123" s="264" t="s">
        <v>43</v>
      </c>
      <c r="O123" s="85"/>
      <c r="P123" s="222">
        <f>O123*H123</f>
        <v>0</v>
      </c>
      <c r="Q123" s="222">
        <v>0.127</v>
      </c>
      <c r="R123" s="222">
        <f>Q123*H123</f>
        <v>0.254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837</v>
      </c>
      <c r="AT123" s="224" t="s">
        <v>272</v>
      </c>
      <c r="AU123" s="224" t="s">
        <v>80</v>
      </c>
      <c r="AY123" s="18" t="s">
        <v>138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80</v>
      </c>
      <c r="BK123" s="225">
        <f>ROUND(I123*H123,2)</f>
        <v>0</v>
      </c>
      <c r="BL123" s="18" t="s">
        <v>837</v>
      </c>
      <c r="BM123" s="224" t="s">
        <v>883</v>
      </c>
    </row>
    <row r="124" s="2" customFormat="1">
      <c r="A124" s="39"/>
      <c r="B124" s="40"/>
      <c r="C124" s="41"/>
      <c r="D124" s="226" t="s">
        <v>147</v>
      </c>
      <c r="E124" s="41"/>
      <c r="F124" s="227" t="s">
        <v>884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147</v>
      </c>
      <c r="AU124" s="18" t="s">
        <v>80</v>
      </c>
    </row>
    <row r="125" s="2" customFormat="1" ht="16.5" customHeight="1">
      <c r="A125" s="39"/>
      <c r="B125" s="40"/>
      <c r="C125" s="213" t="s">
        <v>256</v>
      </c>
      <c r="D125" s="213" t="s">
        <v>140</v>
      </c>
      <c r="E125" s="214" t="s">
        <v>885</v>
      </c>
      <c r="F125" s="215" t="s">
        <v>886</v>
      </c>
      <c r="G125" s="216" t="s">
        <v>325</v>
      </c>
      <c r="H125" s="217">
        <v>2</v>
      </c>
      <c r="I125" s="218"/>
      <c r="J125" s="219">
        <f>ROUND(I125*H125,2)</f>
        <v>0</v>
      </c>
      <c r="K125" s="215" t="s">
        <v>144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741</v>
      </c>
      <c r="AT125" s="224" t="s">
        <v>140</v>
      </c>
      <c r="AU125" s="224" t="s">
        <v>80</v>
      </c>
      <c r="AY125" s="18" t="s">
        <v>138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80</v>
      </c>
      <c r="BK125" s="225">
        <f>ROUND(I125*H125,2)</f>
        <v>0</v>
      </c>
      <c r="BL125" s="18" t="s">
        <v>741</v>
      </c>
      <c r="BM125" s="224" t="s">
        <v>887</v>
      </c>
    </row>
    <row r="126" s="2" customFormat="1">
      <c r="A126" s="39"/>
      <c r="B126" s="40"/>
      <c r="C126" s="41"/>
      <c r="D126" s="226" t="s">
        <v>147</v>
      </c>
      <c r="E126" s="41"/>
      <c r="F126" s="227" t="s">
        <v>886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147</v>
      </c>
      <c r="AU126" s="18" t="s">
        <v>80</v>
      </c>
    </row>
    <row r="127" s="2" customFormat="1">
      <c r="A127" s="39"/>
      <c r="B127" s="40"/>
      <c r="C127" s="41"/>
      <c r="D127" s="231" t="s">
        <v>149</v>
      </c>
      <c r="E127" s="41"/>
      <c r="F127" s="232" t="s">
        <v>888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80</v>
      </c>
    </row>
    <row r="128" s="2" customFormat="1" ht="16.5" customHeight="1">
      <c r="A128" s="39"/>
      <c r="B128" s="40"/>
      <c r="C128" s="255" t="s">
        <v>264</v>
      </c>
      <c r="D128" s="255" t="s">
        <v>272</v>
      </c>
      <c r="E128" s="256" t="s">
        <v>889</v>
      </c>
      <c r="F128" s="257" t="s">
        <v>890</v>
      </c>
      <c r="G128" s="258" t="s">
        <v>325</v>
      </c>
      <c r="H128" s="259">
        <v>2</v>
      </c>
      <c r="I128" s="260"/>
      <c r="J128" s="261">
        <f>ROUND(I128*H128,2)</f>
        <v>0</v>
      </c>
      <c r="K128" s="257" t="s">
        <v>19</v>
      </c>
      <c r="L128" s="262"/>
      <c r="M128" s="263" t="s">
        <v>19</v>
      </c>
      <c r="N128" s="264" t="s">
        <v>43</v>
      </c>
      <c r="O128" s="85"/>
      <c r="P128" s="222">
        <f>O128*H128</f>
        <v>0</v>
      </c>
      <c r="Q128" s="222">
        <v>3.0000000000000001E-05</v>
      </c>
      <c r="R128" s="222">
        <f>Q128*H128</f>
        <v>6.0000000000000002E-05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837</v>
      </c>
      <c r="AT128" s="224" t="s">
        <v>272</v>
      </c>
      <c r="AU128" s="224" t="s">
        <v>80</v>
      </c>
      <c r="AY128" s="18" t="s">
        <v>138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80</v>
      </c>
      <c r="BK128" s="225">
        <f>ROUND(I128*H128,2)</f>
        <v>0</v>
      </c>
      <c r="BL128" s="18" t="s">
        <v>837</v>
      </c>
      <c r="BM128" s="224" t="s">
        <v>891</v>
      </c>
    </row>
    <row r="129" s="2" customFormat="1">
      <c r="A129" s="39"/>
      <c r="B129" s="40"/>
      <c r="C129" s="41"/>
      <c r="D129" s="226" t="s">
        <v>147</v>
      </c>
      <c r="E129" s="41"/>
      <c r="F129" s="227" t="s">
        <v>892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147</v>
      </c>
      <c r="AU129" s="18" t="s">
        <v>80</v>
      </c>
    </row>
    <row r="130" s="2" customFormat="1" ht="21.75" customHeight="1">
      <c r="A130" s="39"/>
      <c r="B130" s="40"/>
      <c r="C130" s="213" t="s">
        <v>271</v>
      </c>
      <c r="D130" s="213" t="s">
        <v>140</v>
      </c>
      <c r="E130" s="214" t="s">
        <v>893</v>
      </c>
      <c r="F130" s="215" t="s">
        <v>894</v>
      </c>
      <c r="G130" s="216" t="s">
        <v>192</v>
      </c>
      <c r="H130" s="217">
        <v>10</v>
      </c>
      <c r="I130" s="218"/>
      <c r="J130" s="219">
        <f>ROUND(I130*H130,2)</f>
        <v>0</v>
      </c>
      <c r="K130" s="215" t="s">
        <v>144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741</v>
      </c>
      <c r="AT130" s="224" t="s">
        <v>140</v>
      </c>
      <c r="AU130" s="224" t="s">
        <v>80</v>
      </c>
      <c r="AY130" s="18" t="s">
        <v>138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80</v>
      </c>
      <c r="BK130" s="225">
        <f>ROUND(I130*H130,2)</f>
        <v>0</v>
      </c>
      <c r="BL130" s="18" t="s">
        <v>741</v>
      </c>
      <c r="BM130" s="224" t="s">
        <v>895</v>
      </c>
    </row>
    <row r="131" s="2" customFormat="1">
      <c r="A131" s="39"/>
      <c r="B131" s="40"/>
      <c r="C131" s="41"/>
      <c r="D131" s="226" t="s">
        <v>147</v>
      </c>
      <c r="E131" s="41"/>
      <c r="F131" s="227" t="s">
        <v>896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147</v>
      </c>
      <c r="AU131" s="18" t="s">
        <v>80</v>
      </c>
    </row>
    <row r="132" s="2" customFormat="1">
      <c r="A132" s="39"/>
      <c r="B132" s="40"/>
      <c r="C132" s="41"/>
      <c r="D132" s="231" t="s">
        <v>149</v>
      </c>
      <c r="E132" s="41"/>
      <c r="F132" s="232" t="s">
        <v>897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149</v>
      </c>
      <c r="AU132" s="18" t="s">
        <v>80</v>
      </c>
    </row>
    <row r="133" s="2" customFormat="1" ht="16.5" customHeight="1">
      <c r="A133" s="39"/>
      <c r="B133" s="40"/>
      <c r="C133" s="255" t="s">
        <v>277</v>
      </c>
      <c r="D133" s="255" t="s">
        <v>272</v>
      </c>
      <c r="E133" s="256" t="s">
        <v>898</v>
      </c>
      <c r="F133" s="257" t="s">
        <v>899</v>
      </c>
      <c r="G133" s="258" t="s">
        <v>496</v>
      </c>
      <c r="H133" s="259">
        <v>6.2000000000000002</v>
      </c>
      <c r="I133" s="260"/>
      <c r="J133" s="261">
        <f>ROUND(I133*H133,2)</f>
        <v>0</v>
      </c>
      <c r="K133" s="257" t="s">
        <v>144</v>
      </c>
      <c r="L133" s="262"/>
      <c r="M133" s="263" t="s">
        <v>19</v>
      </c>
      <c r="N133" s="264" t="s">
        <v>43</v>
      </c>
      <c r="O133" s="85"/>
      <c r="P133" s="222">
        <f>O133*H133</f>
        <v>0</v>
      </c>
      <c r="Q133" s="222">
        <v>0.001</v>
      </c>
      <c r="R133" s="222">
        <f>Q133*H133</f>
        <v>0.0062000000000000006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837</v>
      </c>
      <c r="AT133" s="224" t="s">
        <v>272</v>
      </c>
      <c r="AU133" s="224" t="s">
        <v>80</v>
      </c>
      <c r="AY133" s="18" t="s">
        <v>138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80</v>
      </c>
      <c r="BK133" s="225">
        <f>ROUND(I133*H133,2)</f>
        <v>0</v>
      </c>
      <c r="BL133" s="18" t="s">
        <v>837</v>
      </c>
      <c r="BM133" s="224" t="s">
        <v>900</v>
      </c>
    </row>
    <row r="134" s="2" customFormat="1">
      <c r="A134" s="39"/>
      <c r="B134" s="40"/>
      <c r="C134" s="41"/>
      <c r="D134" s="226" t="s">
        <v>147</v>
      </c>
      <c r="E134" s="41"/>
      <c r="F134" s="227" t="s">
        <v>899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147</v>
      </c>
      <c r="AU134" s="18" t="s">
        <v>80</v>
      </c>
    </row>
    <row r="135" s="2" customFormat="1">
      <c r="A135" s="39"/>
      <c r="B135" s="40"/>
      <c r="C135" s="41"/>
      <c r="D135" s="226" t="s">
        <v>151</v>
      </c>
      <c r="E135" s="41"/>
      <c r="F135" s="233" t="s">
        <v>901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151</v>
      </c>
      <c r="AU135" s="18" t="s">
        <v>80</v>
      </c>
    </row>
    <row r="136" s="2" customFormat="1" ht="24.15" customHeight="1">
      <c r="A136" s="39"/>
      <c r="B136" s="40"/>
      <c r="C136" s="213" t="s">
        <v>284</v>
      </c>
      <c r="D136" s="213" t="s">
        <v>140</v>
      </c>
      <c r="E136" s="214" t="s">
        <v>902</v>
      </c>
      <c r="F136" s="215" t="s">
        <v>903</v>
      </c>
      <c r="G136" s="216" t="s">
        <v>192</v>
      </c>
      <c r="H136" s="217">
        <v>84</v>
      </c>
      <c r="I136" s="218"/>
      <c r="J136" s="219">
        <f>ROUND(I136*H136,2)</f>
        <v>0</v>
      </c>
      <c r="K136" s="215" t="s">
        <v>144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741</v>
      </c>
      <c r="AT136" s="224" t="s">
        <v>140</v>
      </c>
      <c r="AU136" s="224" t="s">
        <v>80</v>
      </c>
      <c r="AY136" s="18" t="s">
        <v>138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80</v>
      </c>
      <c r="BK136" s="225">
        <f>ROUND(I136*H136,2)</f>
        <v>0</v>
      </c>
      <c r="BL136" s="18" t="s">
        <v>741</v>
      </c>
      <c r="BM136" s="224" t="s">
        <v>904</v>
      </c>
    </row>
    <row r="137" s="2" customFormat="1">
      <c r="A137" s="39"/>
      <c r="B137" s="40"/>
      <c r="C137" s="41"/>
      <c r="D137" s="226" t="s">
        <v>147</v>
      </c>
      <c r="E137" s="41"/>
      <c r="F137" s="227" t="s">
        <v>905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147</v>
      </c>
      <c r="AU137" s="18" t="s">
        <v>80</v>
      </c>
    </row>
    <row r="138" s="2" customFormat="1">
      <c r="A138" s="39"/>
      <c r="B138" s="40"/>
      <c r="C138" s="41"/>
      <c r="D138" s="231" t="s">
        <v>149</v>
      </c>
      <c r="E138" s="41"/>
      <c r="F138" s="232" t="s">
        <v>906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149</v>
      </c>
      <c r="AU138" s="18" t="s">
        <v>80</v>
      </c>
    </row>
    <row r="139" s="2" customFormat="1" ht="16.5" customHeight="1">
      <c r="A139" s="39"/>
      <c r="B139" s="40"/>
      <c r="C139" s="255" t="s">
        <v>7</v>
      </c>
      <c r="D139" s="255" t="s">
        <v>272</v>
      </c>
      <c r="E139" s="256" t="s">
        <v>898</v>
      </c>
      <c r="F139" s="257" t="s">
        <v>899</v>
      </c>
      <c r="G139" s="258" t="s">
        <v>496</v>
      </c>
      <c r="H139" s="259">
        <v>52.173999999999999</v>
      </c>
      <c r="I139" s="260"/>
      <c r="J139" s="261">
        <f>ROUND(I139*H139,2)</f>
        <v>0</v>
      </c>
      <c r="K139" s="257" t="s">
        <v>144</v>
      </c>
      <c r="L139" s="262"/>
      <c r="M139" s="263" t="s">
        <v>19</v>
      </c>
      <c r="N139" s="264" t="s">
        <v>43</v>
      </c>
      <c r="O139" s="85"/>
      <c r="P139" s="222">
        <f>O139*H139</f>
        <v>0</v>
      </c>
      <c r="Q139" s="222">
        <v>0.001</v>
      </c>
      <c r="R139" s="222">
        <f>Q139*H139</f>
        <v>0.052173999999999998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907</v>
      </c>
      <c r="AT139" s="224" t="s">
        <v>272</v>
      </c>
      <c r="AU139" s="224" t="s">
        <v>80</v>
      </c>
      <c r="AY139" s="18" t="s">
        <v>138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80</v>
      </c>
      <c r="BK139" s="225">
        <f>ROUND(I139*H139,2)</f>
        <v>0</v>
      </c>
      <c r="BL139" s="18" t="s">
        <v>741</v>
      </c>
      <c r="BM139" s="224" t="s">
        <v>908</v>
      </c>
    </row>
    <row r="140" s="2" customFormat="1">
      <c r="A140" s="39"/>
      <c r="B140" s="40"/>
      <c r="C140" s="41"/>
      <c r="D140" s="226" t="s">
        <v>147</v>
      </c>
      <c r="E140" s="41"/>
      <c r="F140" s="227" t="s">
        <v>899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147</v>
      </c>
      <c r="AU140" s="18" t="s">
        <v>80</v>
      </c>
    </row>
    <row r="141" s="2" customFormat="1">
      <c r="A141" s="39"/>
      <c r="B141" s="40"/>
      <c r="C141" s="41"/>
      <c r="D141" s="226" t="s">
        <v>151</v>
      </c>
      <c r="E141" s="41"/>
      <c r="F141" s="233" t="s">
        <v>901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151</v>
      </c>
      <c r="AU141" s="18" t="s">
        <v>80</v>
      </c>
    </row>
    <row r="142" s="2" customFormat="1" ht="16.5" customHeight="1">
      <c r="A142" s="39"/>
      <c r="B142" s="40"/>
      <c r="C142" s="255" t="s">
        <v>296</v>
      </c>
      <c r="D142" s="255" t="s">
        <v>272</v>
      </c>
      <c r="E142" s="256" t="s">
        <v>909</v>
      </c>
      <c r="F142" s="257" t="s">
        <v>910</v>
      </c>
      <c r="G142" s="258" t="s">
        <v>325</v>
      </c>
      <c r="H142" s="259">
        <v>1</v>
      </c>
      <c r="I142" s="260"/>
      <c r="J142" s="261">
        <f>ROUND(I142*H142,2)</f>
        <v>0</v>
      </c>
      <c r="K142" s="257" t="s">
        <v>144</v>
      </c>
      <c r="L142" s="262"/>
      <c r="M142" s="263" t="s">
        <v>19</v>
      </c>
      <c r="N142" s="264" t="s">
        <v>43</v>
      </c>
      <c r="O142" s="85"/>
      <c r="P142" s="222">
        <f>O142*H142</f>
        <v>0</v>
      </c>
      <c r="Q142" s="222">
        <v>0.00958</v>
      </c>
      <c r="R142" s="222">
        <f>Q142*H142</f>
        <v>0.00958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907</v>
      </c>
      <c r="AT142" s="224" t="s">
        <v>272</v>
      </c>
      <c r="AU142" s="224" t="s">
        <v>80</v>
      </c>
      <c r="AY142" s="18" t="s">
        <v>138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80</v>
      </c>
      <c r="BK142" s="225">
        <f>ROUND(I142*H142,2)</f>
        <v>0</v>
      </c>
      <c r="BL142" s="18" t="s">
        <v>741</v>
      </c>
      <c r="BM142" s="224" t="s">
        <v>911</v>
      </c>
    </row>
    <row r="143" s="2" customFormat="1">
      <c r="A143" s="39"/>
      <c r="B143" s="40"/>
      <c r="C143" s="41"/>
      <c r="D143" s="226" t="s">
        <v>147</v>
      </c>
      <c r="E143" s="41"/>
      <c r="F143" s="227" t="s">
        <v>910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147</v>
      </c>
      <c r="AU143" s="18" t="s">
        <v>80</v>
      </c>
    </row>
    <row r="144" s="2" customFormat="1" ht="16.5" customHeight="1">
      <c r="A144" s="39"/>
      <c r="B144" s="40"/>
      <c r="C144" s="213" t="s">
        <v>301</v>
      </c>
      <c r="D144" s="213" t="s">
        <v>140</v>
      </c>
      <c r="E144" s="214" t="s">
        <v>912</v>
      </c>
      <c r="F144" s="215" t="s">
        <v>913</v>
      </c>
      <c r="G144" s="216" t="s">
        <v>325</v>
      </c>
      <c r="H144" s="217">
        <v>2</v>
      </c>
      <c r="I144" s="218"/>
      <c r="J144" s="219">
        <f>ROUND(I144*H144,2)</f>
        <v>0</v>
      </c>
      <c r="K144" s="215" t="s">
        <v>144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741</v>
      </c>
      <c r="AT144" s="224" t="s">
        <v>140</v>
      </c>
      <c r="AU144" s="224" t="s">
        <v>80</v>
      </c>
      <c r="AY144" s="18" t="s">
        <v>138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80</v>
      </c>
      <c r="BK144" s="225">
        <f>ROUND(I144*H144,2)</f>
        <v>0</v>
      </c>
      <c r="BL144" s="18" t="s">
        <v>741</v>
      </c>
      <c r="BM144" s="224" t="s">
        <v>914</v>
      </c>
    </row>
    <row r="145" s="2" customFormat="1">
      <c r="A145" s="39"/>
      <c r="B145" s="40"/>
      <c r="C145" s="41"/>
      <c r="D145" s="226" t="s">
        <v>147</v>
      </c>
      <c r="E145" s="41"/>
      <c r="F145" s="227" t="s">
        <v>915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147</v>
      </c>
      <c r="AU145" s="18" t="s">
        <v>80</v>
      </c>
    </row>
    <row r="146" s="2" customFormat="1">
      <c r="A146" s="39"/>
      <c r="B146" s="40"/>
      <c r="C146" s="41"/>
      <c r="D146" s="231" t="s">
        <v>149</v>
      </c>
      <c r="E146" s="41"/>
      <c r="F146" s="232" t="s">
        <v>916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149</v>
      </c>
      <c r="AU146" s="18" t="s">
        <v>80</v>
      </c>
    </row>
    <row r="147" s="2" customFormat="1" ht="16.5" customHeight="1">
      <c r="A147" s="39"/>
      <c r="B147" s="40"/>
      <c r="C147" s="255" t="s">
        <v>309</v>
      </c>
      <c r="D147" s="255" t="s">
        <v>272</v>
      </c>
      <c r="E147" s="256" t="s">
        <v>917</v>
      </c>
      <c r="F147" s="257" t="s">
        <v>918</v>
      </c>
      <c r="G147" s="258" t="s">
        <v>325</v>
      </c>
      <c r="H147" s="259">
        <v>2</v>
      </c>
      <c r="I147" s="260"/>
      <c r="J147" s="261">
        <f>ROUND(I147*H147,2)</f>
        <v>0</v>
      </c>
      <c r="K147" s="257" t="s">
        <v>144</v>
      </c>
      <c r="L147" s="262"/>
      <c r="M147" s="263" t="s">
        <v>19</v>
      </c>
      <c r="N147" s="264" t="s">
        <v>43</v>
      </c>
      <c r="O147" s="85"/>
      <c r="P147" s="222">
        <f>O147*H147</f>
        <v>0</v>
      </c>
      <c r="Q147" s="222">
        <v>0.00016000000000000001</v>
      </c>
      <c r="R147" s="222">
        <f>Q147*H147</f>
        <v>0.00032000000000000003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837</v>
      </c>
      <c r="AT147" s="224" t="s">
        <v>272</v>
      </c>
      <c r="AU147" s="224" t="s">
        <v>80</v>
      </c>
      <c r="AY147" s="18" t="s">
        <v>138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80</v>
      </c>
      <c r="BK147" s="225">
        <f>ROUND(I147*H147,2)</f>
        <v>0</v>
      </c>
      <c r="BL147" s="18" t="s">
        <v>837</v>
      </c>
      <c r="BM147" s="224" t="s">
        <v>919</v>
      </c>
    </row>
    <row r="148" s="2" customFormat="1">
      <c r="A148" s="39"/>
      <c r="B148" s="40"/>
      <c r="C148" s="41"/>
      <c r="D148" s="226" t="s">
        <v>147</v>
      </c>
      <c r="E148" s="41"/>
      <c r="F148" s="227" t="s">
        <v>918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147</v>
      </c>
      <c r="AU148" s="18" t="s">
        <v>80</v>
      </c>
    </row>
    <row r="149" s="2" customFormat="1" ht="21.75" customHeight="1">
      <c r="A149" s="39"/>
      <c r="B149" s="40"/>
      <c r="C149" s="213" t="s">
        <v>314</v>
      </c>
      <c r="D149" s="213" t="s">
        <v>140</v>
      </c>
      <c r="E149" s="214" t="s">
        <v>920</v>
      </c>
      <c r="F149" s="215" t="s">
        <v>921</v>
      </c>
      <c r="G149" s="216" t="s">
        <v>192</v>
      </c>
      <c r="H149" s="217">
        <v>10</v>
      </c>
      <c r="I149" s="218"/>
      <c r="J149" s="219">
        <f>ROUND(I149*H149,2)</f>
        <v>0</v>
      </c>
      <c r="K149" s="215" t="s">
        <v>144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741</v>
      </c>
      <c r="AT149" s="224" t="s">
        <v>140</v>
      </c>
      <c r="AU149" s="224" t="s">
        <v>80</v>
      </c>
      <c r="AY149" s="18" t="s">
        <v>138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80</v>
      </c>
      <c r="BK149" s="225">
        <f>ROUND(I149*H149,2)</f>
        <v>0</v>
      </c>
      <c r="BL149" s="18" t="s">
        <v>741</v>
      </c>
      <c r="BM149" s="224" t="s">
        <v>922</v>
      </c>
    </row>
    <row r="150" s="2" customFormat="1">
      <c r="A150" s="39"/>
      <c r="B150" s="40"/>
      <c r="C150" s="41"/>
      <c r="D150" s="226" t="s">
        <v>147</v>
      </c>
      <c r="E150" s="41"/>
      <c r="F150" s="227" t="s">
        <v>923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147</v>
      </c>
      <c r="AU150" s="18" t="s">
        <v>80</v>
      </c>
    </row>
    <row r="151" s="2" customFormat="1">
      <c r="A151" s="39"/>
      <c r="B151" s="40"/>
      <c r="C151" s="41"/>
      <c r="D151" s="231" t="s">
        <v>149</v>
      </c>
      <c r="E151" s="41"/>
      <c r="F151" s="232" t="s">
        <v>924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80</v>
      </c>
    </row>
    <row r="152" s="2" customFormat="1" ht="21.75" customHeight="1">
      <c r="A152" s="39"/>
      <c r="B152" s="40"/>
      <c r="C152" s="255" t="s">
        <v>322</v>
      </c>
      <c r="D152" s="255" t="s">
        <v>272</v>
      </c>
      <c r="E152" s="256" t="s">
        <v>925</v>
      </c>
      <c r="F152" s="257" t="s">
        <v>926</v>
      </c>
      <c r="G152" s="258" t="s">
        <v>192</v>
      </c>
      <c r="H152" s="259">
        <v>10</v>
      </c>
      <c r="I152" s="260"/>
      <c r="J152" s="261">
        <f>ROUND(I152*H152,2)</f>
        <v>0</v>
      </c>
      <c r="K152" s="257" t="s">
        <v>144</v>
      </c>
      <c r="L152" s="262"/>
      <c r="M152" s="263" t="s">
        <v>19</v>
      </c>
      <c r="N152" s="264" t="s">
        <v>43</v>
      </c>
      <c r="O152" s="85"/>
      <c r="P152" s="222">
        <f>O152*H152</f>
        <v>0</v>
      </c>
      <c r="Q152" s="222">
        <v>0.00072000000000000005</v>
      </c>
      <c r="R152" s="222">
        <f>Q152*H152</f>
        <v>0.0072000000000000007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837</v>
      </c>
      <c r="AT152" s="224" t="s">
        <v>272</v>
      </c>
      <c r="AU152" s="224" t="s">
        <v>80</v>
      </c>
      <c r="AY152" s="18" t="s">
        <v>138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80</v>
      </c>
      <c r="BK152" s="225">
        <f>ROUND(I152*H152,2)</f>
        <v>0</v>
      </c>
      <c r="BL152" s="18" t="s">
        <v>837</v>
      </c>
      <c r="BM152" s="224" t="s">
        <v>927</v>
      </c>
    </row>
    <row r="153" s="2" customFormat="1">
      <c r="A153" s="39"/>
      <c r="B153" s="40"/>
      <c r="C153" s="41"/>
      <c r="D153" s="226" t="s">
        <v>147</v>
      </c>
      <c r="E153" s="41"/>
      <c r="F153" s="227" t="s">
        <v>926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147</v>
      </c>
      <c r="AU153" s="18" t="s">
        <v>80</v>
      </c>
    </row>
    <row r="154" s="2" customFormat="1" ht="16.5" customHeight="1">
      <c r="A154" s="39"/>
      <c r="B154" s="40"/>
      <c r="C154" s="213" t="s">
        <v>330</v>
      </c>
      <c r="D154" s="213" t="s">
        <v>140</v>
      </c>
      <c r="E154" s="214" t="s">
        <v>928</v>
      </c>
      <c r="F154" s="215" t="s">
        <v>929</v>
      </c>
      <c r="G154" s="216" t="s">
        <v>325</v>
      </c>
      <c r="H154" s="217">
        <v>1</v>
      </c>
      <c r="I154" s="218"/>
      <c r="J154" s="219">
        <f>ROUND(I154*H154,2)</f>
        <v>0</v>
      </c>
      <c r="K154" s="215" t="s">
        <v>144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741</v>
      </c>
      <c r="AT154" s="224" t="s">
        <v>140</v>
      </c>
      <c r="AU154" s="224" t="s">
        <v>80</v>
      </c>
      <c r="AY154" s="18" t="s">
        <v>138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80</v>
      </c>
      <c r="BK154" s="225">
        <f>ROUND(I154*H154,2)</f>
        <v>0</v>
      </c>
      <c r="BL154" s="18" t="s">
        <v>741</v>
      </c>
      <c r="BM154" s="224" t="s">
        <v>930</v>
      </c>
    </row>
    <row r="155" s="2" customFormat="1">
      <c r="A155" s="39"/>
      <c r="B155" s="40"/>
      <c r="C155" s="41"/>
      <c r="D155" s="226" t="s">
        <v>147</v>
      </c>
      <c r="E155" s="41"/>
      <c r="F155" s="227" t="s">
        <v>931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147</v>
      </c>
      <c r="AU155" s="18" t="s">
        <v>80</v>
      </c>
    </row>
    <row r="156" s="2" customFormat="1">
      <c r="A156" s="39"/>
      <c r="B156" s="40"/>
      <c r="C156" s="41"/>
      <c r="D156" s="231" t="s">
        <v>149</v>
      </c>
      <c r="E156" s="41"/>
      <c r="F156" s="232" t="s">
        <v>932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149</v>
      </c>
      <c r="AU156" s="18" t="s">
        <v>80</v>
      </c>
    </row>
    <row r="157" s="2" customFormat="1" ht="16.5" customHeight="1">
      <c r="A157" s="39"/>
      <c r="B157" s="40"/>
      <c r="C157" s="255" t="s">
        <v>334</v>
      </c>
      <c r="D157" s="255" t="s">
        <v>272</v>
      </c>
      <c r="E157" s="256" t="s">
        <v>933</v>
      </c>
      <c r="F157" s="257" t="s">
        <v>934</v>
      </c>
      <c r="G157" s="258" t="s">
        <v>325</v>
      </c>
      <c r="H157" s="259">
        <v>1</v>
      </c>
      <c r="I157" s="260"/>
      <c r="J157" s="261">
        <f>ROUND(I157*H157,2)</f>
        <v>0</v>
      </c>
      <c r="K157" s="257" t="s">
        <v>144</v>
      </c>
      <c r="L157" s="262"/>
      <c r="M157" s="263" t="s">
        <v>19</v>
      </c>
      <c r="N157" s="264" t="s">
        <v>43</v>
      </c>
      <c r="O157" s="85"/>
      <c r="P157" s="222">
        <f>O157*H157</f>
        <v>0</v>
      </c>
      <c r="Q157" s="222">
        <v>2.0000000000000002E-05</v>
      </c>
      <c r="R157" s="222">
        <f>Q157*H157</f>
        <v>2.0000000000000002E-05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837</v>
      </c>
      <c r="AT157" s="224" t="s">
        <v>272</v>
      </c>
      <c r="AU157" s="224" t="s">
        <v>80</v>
      </c>
      <c r="AY157" s="18" t="s">
        <v>138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80</v>
      </c>
      <c r="BK157" s="225">
        <f>ROUND(I157*H157,2)</f>
        <v>0</v>
      </c>
      <c r="BL157" s="18" t="s">
        <v>837</v>
      </c>
      <c r="BM157" s="224" t="s">
        <v>935</v>
      </c>
    </row>
    <row r="158" s="2" customFormat="1">
      <c r="A158" s="39"/>
      <c r="B158" s="40"/>
      <c r="C158" s="41"/>
      <c r="D158" s="226" t="s">
        <v>147</v>
      </c>
      <c r="E158" s="41"/>
      <c r="F158" s="227" t="s">
        <v>934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147</v>
      </c>
      <c r="AU158" s="18" t="s">
        <v>80</v>
      </c>
    </row>
    <row r="159" s="2" customFormat="1" ht="16.5" customHeight="1">
      <c r="A159" s="39"/>
      <c r="B159" s="40"/>
      <c r="C159" s="213" t="s">
        <v>342</v>
      </c>
      <c r="D159" s="213" t="s">
        <v>140</v>
      </c>
      <c r="E159" s="214" t="s">
        <v>936</v>
      </c>
      <c r="F159" s="215" t="s">
        <v>937</v>
      </c>
      <c r="G159" s="216" t="s">
        <v>325</v>
      </c>
      <c r="H159" s="217">
        <v>1</v>
      </c>
      <c r="I159" s="218"/>
      <c r="J159" s="219">
        <f>ROUND(I159*H159,2)</f>
        <v>0</v>
      </c>
      <c r="K159" s="215" t="s">
        <v>144</v>
      </c>
      <c r="L159" s="45"/>
      <c r="M159" s="220" t="s">
        <v>19</v>
      </c>
      <c r="N159" s="221" t="s">
        <v>43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741</v>
      </c>
      <c r="AT159" s="224" t="s">
        <v>140</v>
      </c>
      <c r="AU159" s="224" t="s">
        <v>80</v>
      </c>
      <c r="AY159" s="18" t="s">
        <v>138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80</v>
      </c>
      <c r="BK159" s="225">
        <f>ROUND(I159*H159,2)</f>
        <v>0</v>
      </c>
      <c r="BL159" s="18" t="s">
        <v>741</v>
      </c>
      <c r="BM159" s="224" t="s">
        <v>938</v>
      </c>
    </row>
    <row r="160" s="2" customFormat="1">
      <c r="A160" s="39"/>
      <c r="B160" s="40"/>
      <c r="C160" s="41"/>
      <c r="D160" s="226" t="s">
        <v>147</v>
      </c>
      <c r="E160" s="41"/>
      <c r="F160" s="227" t="s">
        <v>939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147</v>
      </c>
      <c r="AU160" s="18" t="s">
        <v>80</v>
      </c>
    </row>
    <row r="161" s="2" customFormat="1">
      <c r="A161" s="39"/>
      <c r="B161" s="40"/>
      <c r="C161" s="41"/>
      <c r="D161" s="231" t="s">
        <v>149</v>
      </c>
      <c r="E161" s="41"/>
      <c r="F161" s="232" t="s">
        <v>940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80</v>
      </c>
    </row>
    <row r="162" s="2" customFormat="1" ht="16.5" customHeight="1">
      <c r="A162" s="39"/>
      <c r="B162" s="40"/>
      <c r="C162" s="255" t="s">
        <v>352</v>
      </c>
      <c r="D162" s="255" t="s">
        <v>272</v>
      </c>
      <c r="E162" s="256" t="s">
        <v>933</v>
      </c>
      <c r="F162" s="257" t="s">
        <v>934</v>
      </c>
      <c r="G162" s="258" t="s">
        <v>325</v>
      </c>
      <c r="H162" s="259">
        <v>1</v>
      </c>
      <c r="I162" s="260"/>
      <c r="J162" s="261">
        <f>ROUND(I162*H162,2)</f>
        <v>0</v>
      </c>
      <c r="K162" s="257" t="s">
        <v>144</v>
      </c>
      <c r="L162" s="262"/>
      <c r="M162" s="263" t="s">
        <v>19</v>
      </c>
      <c r="N162" s="264" t="s">
        <v>43</v>
      </c>
      <c r="O162" s="85"/>
      <c r="P162" s="222">
        <f>O162*H162</f>
        <v>0</v>
      </c>
      <c r="Q162" s="222">
        <v>2.0000000000000002E-05</v>
      </c>
      <c r="R162" s="222">
        <f>Q162*H162</f>
        <v>2.0000000000000002E-05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907</v>
      </c>
      <c r="AT162" s="224" t="s">
        <v>272</v>
      </c>
      <c r="AU162" s="224" t="s">
        <v>80</v>
      </c>
      <c r="AY162" s="18" t="s">
        <v>138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80</v>
      </c>
      <c r="BK162" s="225">
        <f>ROUND(I162*H162,2)</f>
        <v>0</v>
      </c>
      <c r="BL162" s="18" t="s">
        <v>741</v>
      </c>
      <c r="BM162" s="224" t="s">
        <v>941</v>
      </c>
    </row>
    <row r="163" s="2" customFormat="1">
      <c r="A163" s="39"/>
      <c r="B163" s="40"/>
      <c r="C163" s="41"/>
      <c r="D163" s="226" t="s">
        <v>147</v>
      </c>
      <c r="E163" s="41"/>
      <c r="F163" s="227" t="s">
        <v>934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147</v>
      </c>
      <c r="AU163" s="18" t="s">
        <v>80</v>
      </c>
    </row>
    <row r="164" s="2" customFormat="1" ht="24.15" customHeight="1">
      <c r="A164" s="39"/>
      <c r="B164" s="40"/>
      <c r="C164" s="213" t="s">
        <v>356</v>
      </c>
      <c r="D164" s="213" t="s">
        <v>140</v>
      </c>
      <c r="E164" s="214" t="s">
        <v>942</v>
      </c>
      <c r="F164" s="215" t="s">
        <v>943</v>
      </c>
      <c r="G164" s="216" t="s">
        <v>192</v>
      </c>
      <c r="H164" s="217">
        <v>2</v>
      </c>
      <c r="I164" s="218"/>
      <c r="J164" s="219">
        <f>ROUND(I164*H164,2)</f>
        <v>0</v>
      </c>
      <c r="K164" s="215" t="s">
        <v>144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741</v>
      </c>
      <c r="AT164" s="224" t="s">
        <v>140</v>
      </c>
      <c r="AU164" s="224" t="s">
        <v>80</v>
      </c>
      <c r="AY164" s="18" t="s">
        <v>138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80</v>
      </c>
      <c r="BK164" s="225">
        <f>ROUND(I164*H164,2)</f>
        <v>0</v>
      </c>
      <c r="BL164" s="18" t="s">
        <v>741</v>
      </c>
      <c r="BM164" s="224" t="s">
        <v>944</v>
      </c>
    </row>
    <row r="165" s="2" customFormat="1">
      <c r="A165" s="39"/>
      <c r="B165" s="40"/>
      <c r="C165" s="41"/>
      <c r="D165" s="226" t="s">
        <v>147</v>
      </c>
      <c r="E165" s="41"/>
      <c r="F165" s="227" t="s">
        <v>945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147</v>
      </c>
      <c r="AU165" s="18" t="s">
        <v>80</v>
      </c>
    </row>
    <row r="166" s="2" customFormat="1">
      <c r="A166" s="39"/>
      <c r="B166" s="40"/>
      <c r="C166" s="41"/>
      <c r="D166" s="231" t="s">
        <v>149</v>
      </c>
      <c r="E166" s="41"/>
      <c r="F166" s="232" t="s">
        <v>946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149</v>
      </c>
      <c r="AU166" s="18" t="s">
        <v>80</v>
      </c>
    </row>
    <row r="167" s="2" customFormat="1" ht="16.5" customHeight="1">
      <c r="A167" s="39"/>
      <c r="B167" s="40"/>
      <c r="C167" s="255" t="s">
        <v>360</v>
      </c>
      <c r="D167" s="255" t="s">
        <v>272</v>
      </c>
      <c r="E167" s="256" t="s">
        <v>947</v>
      </c>
      <c r="F167" s="257" t="s">
        <v>948</v>
      </c>
      <c r="G167" s="258" t="s">
        <v>192</v>
      </c>
      <c r="H167" s="259">
        <v>1</v>
      </c>
      <c r="I167" s="260"/>
      <c r="J167" s="261">
        <f>ROUND(I167*H167,2)</f>
        <v>0</v>
      </c>
      <c r="K167" s="257" t="s">
        <v>19</v>
      </c>
      <c r="L167" s="262"/>
      <c r="M167" s="263" t="s">
        <v>19</v>
      </c>
      <c r="N167" s="264" t="s">
        <v>43</v>
      </c>
      <c r="O167" s="85"/>
      <c r="P167" s="222">
        <f>O167*H167</f>
        <v>0</v>
      </c>
      <c r="Q167" s="222">
        <v>2.0000000000000002E-05</v>
      </c>
      <c r="R167" s="222">
        <f>Q167*H167</f>
        <v>2.0000000000000002E-05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837</v>
      </c>
      <c r="AT167" s="224" t="s">
        <v>272</v>
      </c>
      <c r="AU167" s="224" t="s">
        <v>80</v>
      </c>
      <c r="AY167" s="18" t="s">
        <v>138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80</v>
      </c>
      <c r="BK167" s="225">
        <f>ROUND(I167*H167,2)</f>
        <v>0</v>
      </c>
      <c r="BL167" s="18" t="s">
        <v>837</v>
      </c>
      <c r="BM167" s="224" t="s">
        <v>949</v>
      </c>
    </row>
    <row r="168" s="2" customFormat="1">
      <c r="A168" s="39"/>
      <c r="B168" s="40"/>
      <c r="C168" s="41"/>
      <c r="D168" s="226" t="s">
        <v>147</v>
      </c>
      <c r="E168" s="41"/>
      <c r="F168" s="227" t="s">
        <v>948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147</v>
      </c>
      <c r="AU168" s="18" t="s">
        <v>80</v>
      </c>
    </row>
    <row r="169" s="2" customFormat="1" ht="16.5" customHeight="1">
      <c r="A169" s="39"/>
      <c r="B169" s="40"/>
      <c r="C169" s="255" t="s">
        <v>364</v>
      </c>
      <c r="D169" s="255" t="s">
        <v>272</v>
      </c>
      <c r="E169" s="256" t="s">
        <v>950</v>
      </c>
      <c r="F169" s="257" t="s">
        <v>951</v>
      </c>
      <c r="G169" s="258" t="s">
        <v>192</v>
      </c>
      <c r="H169" s="259">
        <v>1</v>
      </c>
      <c r="I169" s="260"/>
      <c r="J169" s="261">
        <f>ROUND(I169*H169,2)</f>
        <v>0</v>
      </c>
      <c r="K169" s="257" t="s">
        <v>19</v>
      </c>
      <c r="L169" s="262"/>
      <c r="M169" s="263" t="s">
        <v>19</v>
      </c>
      <c r="N169" s="264" t="s">
        <v>43</v>
      </c>
      <c r="O169" s="85"/>
      <c r="P169" s="222">
        <f>O169*H169</f>
        <v>0</v>
      </c>
      <c r="Q169" s="222">
        <v>0.00011</v>
      </c>
      <c r="R169" s="222">
        <f>Q169*H169</f>
        <v>0.00011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837</v>
      </c>
      <c r="AT169" s="224" t="s">
        <v>272</v>
      </c>
      <c r="AU169" s="224" t="s">
        <v>80</v>
      </c>
      <c r="AY169" s="18" t="s">
        <v>138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80</v>
      </c>
      <c r="BK169" s="225">
        <f>ROUND(I169*H169,2)</f>
        <v>0</v>
      </c>
      <c r="BL169" s="18" t="s">
        <v>837</v>
      </c>
      <c r="BM169" s="224" t="s">
        <v>952</v>
      </c>
    </row>
    <row r="170" s="2" customFormat="1">
      <c r="A170" s="39"/>
      <c r="B170" s="40"/>
      <c r="C170" s="41"/>
      <c r="D170" s="226" t="s">
        <v>147</v>
      </c>
      <c r="E170" s="41"/>
      <c r="F170" s="227" t="s">
        <v>951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147</v>
      </c>
      <c r="AU170" s="18" t="s">
        <v>80</v>
      </c>
    </row>
    <row r="171" s="2" customFormat="1" ht="24.15" customHeight="1">
      <c r="A171" s="39"/>
      <c r="B171" s="40"/>
      <c r="C171" s="213" t="s">
        <v>368</v>
      </c>
      <c r="D171" s="213" t="s">
        <v>140</v>
      </c>
      <c r="E171" s="214" t="s">
        <v>953</v>
      </c>
      <c r="F171" s="215" t="s">
        <v>954</v>
      </c>
      <c r="G171" s="216" t="s">
        <v>192</v>
      </c>
      <c r="H171" s="217">
        <v>100</v>
      </c>
      <c r="I171" s="218"/>
      <c r="J171" s="219">
        <f>ROUND(I171*H171,2)</f>
        <v>0</v>
      </c>
      <c r="K171" s="215" t="s">
        <v>144</v>
      </c>
      <c r="L171" s="45"/>
      <c r="M171" s="220" t="s">
        <v>19</v>
      </c>
      <c r="N171" s="221" t="s">
        <v>43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741</v>
      </c>
      <c r="AT171" s="224" t="s">
        <v>140</v>
      </c>
      <c r="AU171" s="224" t="s">
        <v>80</v>
      </c>
      <c r="AY171" s="18" t="s">
        <v>138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80</v>
      </c>
      <c r="BK171" s="225">
        <f>ROUND(I171*H171,2)</f>
        <v>0</v>
      </c>
      <c r="BL171" s="18" t="s">
        <v>741</v>
      </c>
      <c r="BM171" s="224" t="s">
        <v>955</v>
      </c>
    </row>
    <row r="172" s="2" customFormat="1">
      <c r="A172" s="39"/>
      <c r="B172" s="40"/>
      <c r="C172" s="41"/>
      <c r="D172" s="226" t="s">
        <v>147</v>
      </c>
      <c r="E172" s="41"/>
      <c r="F172" s="227" t="s">
        <v>956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147</v>
      </c>
      <c r="AU172" s="18" t="s">
        <v>80</v>
      </c>
    </row>
    <row r="173" s="2" customFormat="1">
      <c r="A173" s="39"/>
      <c r="B173" s="40"/>
      <c r="C173" s="41"/>
      <c r="D173" s="231" t="s">
        <v>149</v>
      </c>
      <c r="E173" s="41"/>
      <c r="F173" s="232" t="s">
        <v>957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149</v>
      </c>
      <c r="AU173" s="18" t="s">
        <v>80</v>
      </c>
    </row>
    <row r="174" s="2" customFormat="1" ht="16.5" customHeight="1">
      <c r="A174" s="39"/>
      <c r="B174" s="40"/>
      <c r="C174" s="255" t="s">
        <v>375</v>
      </c>
      <c r="D174" s="255" t="s">
        <v>272</v>
      </c>
      <c r="E174" s="256" t="s">
        <v>958</v>
      </c>
      <c r="F174" s="257" t="s">
        <v>959</v>
      </c>
      <c r="G174" s="258" t="s">
        <v>192</v>
      </c>
      <c r="H174" s="259">
        <v>100</v>
      </c>
      <c r="I174" s="260"/>
      <c r="J174" s="261">
        <f>ROUND(I174*H174,2)</f>
        <v>0</v>
      </c>
      <c r="K174" s="257" t="s">
        <v>144</v>
      </c>
      <c r="L174" s="262"/>
      <c r="M174" s="263" t="s">
        <v>19</v>
      </c>
      <c r="N174" s="264" t="s">
        <v>43</v>
      </c>
      <c r="O174" s="85"/>
      <c r="P174" s="222">
        <f>O174*H174</f>
        <v>0</v>
      </c>
      <c r="Q174" s="222">
        <v>0.00063000000000000003</v>
      </c>
      <c r="R174" s="222">
        <f>Q174*H174</f>
        <v>0.063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837</v>
      </c>
      <c r="AT174" s="224" t="s">
        <v>272</v>
      </c>
      <c r="AU174" s="224" t="s">
        <v>80</v>
      </c>
      <c r="AY174" s="18" t="s">
        <v>138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80</v>
      </c>
      <c r="BK174" s="225">
        <f>ROUND(I174*H174,2)</f>
        <v>0</v>
      </c>
      <c r="BL174" s="18" t="s">
        <v>837</v>
      </c>
      <c r="BM174" s="224" t="s">
        <v>960</v>
      </c>
    </row>
    <row r="175" s="2" customFormat="1">
      <c r="A175" s="39"/>
      <c r="B175" s="40"/>
      <c r="C175" s="41"/>
      <c r="D175" s="226" t="s">
        <v>147</v>
      </c>
      <c r="E175" s="41"/>
      <c r="F175" s="227" t="s">
        <v>959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147</v>
      </c>
      <c r="AU175" s="18" t="s">
        <v>80</v>
      </c>
    </row>
    <row r="176" s="2" customFormat="1" ht="24.15" customHeight="1">
      <c r="A176" s="39"/>
      <c r="B176" s="40"/>
      <c r="C176" s="213" t="s">
        <v>379</v>
      </c>
      <c r="D176" s="213" t="s">
        <v>140</v>
      </c>
      <c r="E176" s="214" t="s">
        <v>961</v>
      </c>
      <c r="F176" s="215" t="s">
        <v>962</v>
      </c>
      <c r="G176" s="216" t="s">
        <v>192</v>
      </c>
      <c r="H176" s="217">
        <v>18</v>
      </c>
      <c r="I176" s="218"/>
      <c r="J176" s="219">
        <f>ROUND(I176*H176,2)</f>
        <v>0</v>
      </c>
      <c r="K176" s="215" t="s">
        <v>144</v>
      </c>
      <c r="L176" s="45"/>
      <c r="M176" s="220" t="s">
        <v>19</v>
      </c>
      <c r="N176" s="221" t="s">
        <v>43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741</v>
      </c>
      <c r="AT176" s="224" t="s">
        <v>140</v>
      </c>
      <c r="AU176" s="224" t="s">
        <v>80</v>
      </c>
      <c r="AY176" s="18" t="s">
        <v>138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80</v>
      </c>
      <c r="BK176" s="225">
        <f>ROUND(I176*H176,2)</f>
        <v>0</v>
      </c>
      <c r="BL176" s="18" t="s">
        <v>741</v>
      </c>
      <c r="BM176" s="224" t="s">
        <v>963</v>
      </c>
    </row>
    <row r="177" s="2" customFormat="1">
      <c r="A177" s="39"/>
      <c r="B177" s="40"/>
      <c r="C177" s="41"/>
      <c r="D177" s="226" t="s">
        <v>147</v>
      </c>
      <c r="E177" s="41"/>
      <c r="F177" s="227" t="s">
        <v>964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147</v>
      </c>
      <c r="AU177" s="18" t="s">
        <v>80</v>
      </c>
    </row>
    <row r="178" s="2" customFormat="1">
      <c r="A178" s="39"/>
      <c r="B178" s="40"/>
      <c r="C178" s="41"/>
      <c r="D178" s="231" t="s">
        <v>149</v>
      </c>
      <c r="E178" s="41"/>
      <c r="F178" s="232" t="s">
        <v>965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149</v>
      </c>
      <c r="AU178" s="18" t="s">
        <v>80</v>
      </c>
    </row>
    <row r="179" s="2" customFormat="1" ht="16.5" customHeight="1">
      <c r="A179" s="39"/>
      <c r="B179" s="40"/>
      <c r="C179" s="255" t="s">
        <v>386</v>
      </c>
      <c r="D179" s="255" t="s">
        <v>272</v>
      </c>
      <c r="E179" s="256" t="s">
        <v>966</v>
      </c>
      <c r="F179" s="257" t="s">
        <v>967</v>
      </c>
      <c r="G179" s="258" t="s">
        <v>192</v>
      </c>
      <c r="H179" s="259">
        <v>18</v>
      </c>
      <c r="I179" s="260"/>
      <c r="J179" s="261">
        <f>ROUND(I179*H179,2)</f>
        <v>0</v>
      </c>
      <c r="K179" s="257" t="s">
        <v>144</v>
      </c>
      <c r="L179" s="262"/>
      <c r="M179" s="263" t="s">
        <v>19</v>
      </c>
      <c r="N179" s="264" t="s">
        <v>43</v>
      </c>
      <c r="O179" s="85"/>
      <c r="P179" s="222">
        <f>O179*H179</f>
        <v>0</v>
      </c>
      <c r="Q179" s="222">
        <v>0.00012</v>
      </c>
      <c r="R179" s="222">
        <f>Q179*H179</f>
        <v>0.00216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837</v>
      </c>
      <c r="AT179" s="224" t="s">
        <v>272</v>
      </c>
      <c r="AU179" s="224" t="s">
        <v>80</v>
      </c>
      <c r="AY179" s="18" t="s">
        <v>138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80</v>
      </c>
      <c r="BK179" s="225">
        <f>ROUND(I179*H179,2)</f>
        <v>0</v>
      </c>
      <c r="BL179" s="18" t="s">
        <v>837</v>
      </c>
      <c r="BM179" s="224" t="s">
        <v>968</v>
      </c>
    </row>
    <row r="180" s="2" customFormat="1">
      <c r="A180" s="39"/>
      <c r="B180" s="40"/>
      <c r="C180" s="41"/>
      <c r="D180" s="226" t="s">
        <v>147</v>
      </c>
      <c r="E180" s="41"/>
      <c r="F180" s="227" t="s">
        <v>967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147</v>
      </c>
      <c r="AU180" s="18" t="s">
        <v>80</v>
      </c>
    </row>
    <row r="181" s="2" customFormat="1" ht="24.15" customHeight="1">
      <c r="A181" s="39"/>
      <c r="B181" s="40"/>
      <c r="C181" s="213" t="s">
        <v>390</v>
      </c>
      <c r="D181" s="213" t="s">
        <v>140</v>
      </c>
      <c r="E181" s="214" t="s">
        <v>969</v>
      </c>
      <c r="F181" s="215" t="s">
        <v>970</v>
      </c>
      <c r="G181" s="216" t="s">
        <v>192</v>
      </c>
      <c r="H181" s="217">
        <v>4</v>
      </c>
      <c r="I181" s="218"/>
      <c r="J181" s="219">
        <f>ROUND(I181*H181,2)</f>
        <v>0</v>
      </c>
      <c r="K181" s="215" t="s">
        <v>144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741</v>
      </c>
      <c r="AT181" s="224" t="s">
        <v>140</v>
      </c>
      <c r="AU181" s="224" t="s">
        <v>80</v>
      </c>
      <c r="AY181" s="18" t="s">
        <v>138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80</v>
      </c>
      <c r="BK181" s="225">
        <f>ROUND(I181*H181,2)</f>
        <v>0</v>
      </c>
      <c r="BL181" s="18" t="s">
        <v>741</v>
      </c>
      <c r="BM181" s="224" t="s">
        <v>971</v>
      </c>
    </row>
    <row r="182" s="2" customFormat="1">
      <c r="A182" s="39"/>
      <c r="B182" s="40"/>
      <c r="C182" s="41"/>
      <c r="D182" s="226" t="s">
        <v>147</v>
      </c>
      <c r="E182" s="41"/>
      <c r="F182" s="227" t="s">
        <v>972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147</v>
      </c>
      <c r="AU182" s="18" t="s">
        <v>80</v>
      </c>
    </row>
    <row r="183" s="2" customFormat="1">
      <c r="A183" s="39"/>
      <c r="B183" s="40"/>
      <c r="C183" s="41"/>
      <c r="D183" s="231" t="s">
        <v>149</v>
      </c>
      <c r="E183" s="41"/>
      <c r="F183" s="232" t="s">
        <v>973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80</v>
      </c>
    </row>
    <row r="184" s="2" customFormat="1" ht="16.5" customHeight="1">
      <c r="A184" s="39"/>
      <c r="B184" s="40"/>
      <c r="C184" s="255" t="s">
        <v>397</v>
      </c>
      <c r="D184" s="255" t="s">
        <v>272</v>
      </c>
      <c r="E184" s="256" t="s">
        <v>958</v>
      </c>
      <c r="F184" s="257" t="s">
        <v>959</v>
      </c>
      <c r="G184" s="258" t="s">
        <v>192</v>
      </c>
      <c r="H184" s="259">
        <v>4.5999999999999996</v>
      </c>
      <c r="I184" s="260"/>
      <c r="J184" s="261">
        <f>ROUND(I184*H184,2)</f>
        <v>0</v>
      </c>
      <c r="K184" s="257" t="s">
        <v>144</v>
      </c>
      <c r="L184" s="262"/>
      <c r="M184" s="263" t="s">
        <v>19</v>
      </c>
      <c r="N184" s="264" t="s">
        <v>43</v>
      </c>
      <c r="O184" s="85"/>
      <c r="P184" s="222">
        <f>O184*H184</f>
        <v>0</v>
      </c>
      <c r="Q184" s="222">
        <v>0.00063000000000000003</v>
      </c>
      <c r="R184" s="222">
        <f>Q184*H184</f>
        <v>0.002898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837</v>
      </c>
      <c r="AT184" s="224" t="s">
        <v>272</v>
      </c>
      <c r="AU184" s="224" t="s">
        <v>80</v>
      </c>
      <c r="AY184" s="18" t="s">
        <v>138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80</v>
      </c>
      <c r="BK184" s="225">
        <f>ROUND(I184*H184,2)</f>
        <v>0</v>
      </c>
      <c r="BL184" s="18" t="s">
        <v>837</v>
      </c>
      <c r="BM184" s="224" t="s">
        <v>974</v>
      </c>
    </row>
    <row r="185" s="2" customFormat="1">
      <c r="A185" s="39"/>
      <c r="B185" s="40"/>
      <c r="C185" s="41"/>
      <c r="D185" s="226" t="s">
        <v>147</v>
      </c>
      <c r="E185" s="41"/>
      <c r="F185" s="227" t="s">
        <v>959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147</v>
      </c>
      <c r="AU185" s="18" t="s">
        <v>80</v>
      </c>
    </row>
    <row r="186" s="14" customFormat="1">
      <c r="A186" s="14"/>
      <c r="B186" s="244"/>
      <c r="C186" s="245"/>
      <c r="D186" s="226" t="s">
        <v>153</v>
      </c>
      <c r="E186" s="245"/>
      <c r="F186" s="247" t="s">
        <v>975</v>
      </c>
      <c r="G186" s="245"/>
      <c r="H186" s="248">
        <v>4.5999999999999996</v>
      </c>
      <c r="I186" s="249"/>
      <c r="J186" s="245"/>
      <c r="K186" s="245"/>
      <c r="L186" s="250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153</v>
      </c>
      <c r="AU186" s="254" t="s">
        <v>80</v>
      </c>
      <c r="AV186" s="14" t="s">
        <v>82</v>
      </c>
      <c r="AW186" s="14" t="s">
        <v>4</v>
      </c>
      <c r="AX186" s="14" t="s">
        <v>80</v>
      </c>
      <c r="AY186" s="254" t="s">
        <v>138</v>
      </c>
    </row>
    <row r="187" s="2" customFormat="1" ht="6.96" customHeight="1">
      <c r="A187" s="39"/>
      <c r="B187" s="60"/>
      <c r="C187" s="61"/>
      <c r="D187" s="61"/>
      <c r="E187" s="61"/>
      <c r="F187" s="61"/>
      <c r="G187" s="61"/>
      <c r="H187" s="61"/>
      <c r="I187" s="61"/>
      <c r="J187" s="61"/>
      <c r="K187" s="61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jVAVFLFahifC2cQMNatIu+j3AUp2pHqp+TlvzGo0ErL0ODytzllDLnv95uTu9ZTBF3G65pW0XTaC31W2IOZ6UQ==" hashValue="cBdlxHy1AWZ9TojPR3nKXrkiLM2EyVmSbyBlAZEA3MB7/fc9l9+SSny6/MjYM8BDS27mPUo/PEYqQ/Mz242JbQ==" algorithmName="SHA-512" password="C15C"/>
  <autoFilter ref="C85:K1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4_01/210100001"/>
    <hyperlink ref="F93" r:id="rId2" display="https://podminky.urs.cz/item/CS_URS_2024_01/210100096"/>
    <hyperlink ref="F96" r:id="rId3" display="https://podminky.urs.cz/item/CS_URS_2024_01/210100099"/>
    <hyperlink ref="F101" r:id="rId4" display="https://podminky.urs.cz/item/CS_URS_2024_01/210102306"/>
    <hyperlink ref="F106" r:id="rId5" display="https://podminky.urs.cz/item/CS_URS_2024_01/210120102"/>
    <hyperlink ref="F117" r:id="rId6" display="https://podminky.urs.cz/item/CS_URS_2024_01/210202016"/>
    <hyperlink ref="F122" r:id="rId7" display="https://podminky.urs.cz/item/CS_URS_2024_01/210204011"/>
    <hyperlink ref="F127" r:id="rId8" display="https://podminky.urs.cz/item/CS_URS_2024_01/210204201"/>
    <hyperlink ref="F132" r:id="rId9" display="https://podminky.urs.cz/item/CS_URS_2024_01/210220002"/>
    <hyperlink ref="F138" r:id="rId10" display="https://podminky.urs.cz/item/CS_URS_2024_01/210220022"/>
    <hyperlink ref="F146" r:id="rId11" display="https://podminky.urs.cz/item/CS_URS_2024_01/210220301"/>
    <hyperlink ref="F151" r:id="rId12" display="https://podminky.urs.cz/item/CS_URS_2024_01/210260003"/>
    <hyperlink ref="F156" r:id="rId13" display="https://podminky.urs.cz/item/CS_URS_2024_01/210260181"/>
    <hyperlink ref="F161" r:id="rId14" display="https://podminky.urs.cz/item/CS_URS_2024_01/210260191"/>
    <hyperlink ref="F166" r:id="rId15" display="https://podminky.urs.cz/item/CS_URS_2024_01/210800411"/>
    <hyperlink ref="F173" r:id="rId16" display="https://podminky.urs.cz/item/CS_URS_2024_01/210812033"/>
    <hyperlink ref="F178" r:id="rId17" display="https://podminky.urs.cz/item/CS_URS_2024_01/210813011"/>
    <hyperlink ref="F183" r:id="rId18" display="https://podminky.urs.cz/item/CS_URS_2024_01/21081303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Bezpečný pohyb chodců v Olovnici</v>
      </c>
      <c r="F7" s="143"/>
      <c r="G7" s="143"/>
      <c r="H7" s="143"/>
      <c r="L7" s="21"/>
    </row>
    <row r="8" s="1" customFormat="1" ht="12" customHeight="1">
      <c r="B8" s="21"/>
      <c r="D8" s="143" t="s">
        <v>107</v>
      </c>
      <c r="L8" s="21"/>
    </row>
    <row r="9" s="2" customFormat="1" ht="16.5" customHeight="1">
      <c r="A9" s="39"/>
      <c r="B9" s="45"/>
      <c r="C9" s="39"/>
      <c r="D9" s="39"/>
      <c r="E9" s="144" t="s">
        <v>814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815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976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8. 4. 2024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817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31.25" customHeight="1">
      <c r="A29" s="148"/>
      <c r="B29" s="149"/>
      <c r="C29" s="148"/>
      <c r="D29" s="148"/>
      <c r="E29" s="150" t="s">
        <v>109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ROUND((SUM(BE86:BE167)),  2)</f>
        <v>0</v>
      </c>
      <c r="G35" s="39"/>
      <c r="H35" s="39"/>
      <c r="I35" s="158">
        <v>0.20999999999999999</v>
      </c>
      <c r="J35" s="157">
        <f>ROUND(((SUM(BE86:BE167))*I35),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ROUND((SUM(BF86:BF167)),  2)</f>
        <v>0</v>
      </c>
      <c r="G36" s="39"/>
      <c r="H36" s="39"/>
      <c r="I36" s="158">
        <v>0.14999999999999999</v>
      </c>
      <c r="J36" s="157">
        <f>ROUND(((SUM(BF86:BF167))*I36),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ROUND((SUM(BG86:BG167)),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ROUND((SUM(BH86:BH167)),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ROUND((SUM(BI86:BI167)),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Bezpečný pohyb chodců v Olovnici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814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815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2 - Zemní a montážní práce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Olovnice</v>
      </c>
      <c r="G56" s="41"/>
      <c r="H56" s="41"/>
      <c r="I56" s="33" t="s">
        <v>23</v>
      </c>
      <c r="J56" s="73" t="str">
        <f>IF(J14="","",J14)</f>
        <v>8. 4. 2024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Obec Olovnice</v>
      </c>
      <c r="G58" s="41"/>
      <c r="H58" s="41"/>
      <c r="I58" s="33" t="s">
        <v>31</v>
      </c>
      <c r="J58" s="37" t="str">
        <f>E23</f>
        <v>Ing. Zdeněk Tesař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Tomáš Procházka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111</v>
      </c>
      <c r="D61" s="172"/>
      <c r="E61" s="172"/>
      <c r="F61" s="172"/>
      <c r="G61" s="172"/>
      <c r="H61" s="172"/>
      <c r="I61" s="172"/>
      <c r="J61" s="173" t="s">
        <v>112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113</v>
      </c>
    </row>
    <row r="64" s="9" customFormat="1" ht="24.96" customHeight="1">
      <c r="A64" s="9"/>
      <c r="B64" s="175"/>
      <c r="C64" s="176"/>
      <c r="D64" s="177" t="s">
        <v>977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123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Bezpečný pohyb chodců v Olovnici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107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814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815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2 - Zemní a montážní práce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Olovnice</v>
      </c>
      <c r="G80" s="41"/>
      <c r="H80" s="41"/>
      <c r="I80" s="33" t="s">
        <v>23</v>
      </c>
      <c r="J80" s="73" t="str">
        <f>IF(J14="","",J14)</f>
        <v>8. 4. 2024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E17</f>
        <v>Obec Olovnice</v>
      </c>
      <c r="G82" s="41"/>
      <c r="H82" s="41"/>
      <c r="I82" s="33" t="s">
        <v>31</v>
      </c>
      <c r="J82" s="37" t="str">
        <f>E23</f>
        <v>Ing. Zdeněk Tesař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IF(E20="","",E20)</f>
        <v>Vyplň údaj</v>
      </c>
      <c r="G83" s="41"/>
      <c r="H83" s="41"/>
      <c r="I83" s="33" t="s">
        <v>34</v>
      </c>
      <c r="J83" s="37" t="str">
        <f>E26</f>
        <v>Tomáš Procházka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124</v>
      </c>
      <c r="D85" s="189" t="s">
        <v>57</v>
      </c>
      <c r="E85" s="189" t="s">
        <v>53</v>
      </c>
      <c r="F85" s="189" t="s">
        <v>54</v>
      </c>
      <c r="G85" s="189" t="s">
        <v>125</v>
      </c>
      <c r="H85" s="189" t="s">
        <v>126</v>
      </c>
      <c r="I85" s="189" t="s">
        <v>127</v>
      </c>
      <c r="J85" s="189" t="s">
        <v>112</v>
      </c>
      <c r="K85" s="190" t="s">
        <v>128</v>
      </c>
      <c r="L85" s="191"/>
      <c r="M85" s="93" t="s">
        <v>19</v>
      </c>
      <c r="N85" s="94" t="s">
        <v>42</v>
      </c>
      <c r="O85" s="94" t="s">
        <v>129</v>
      </c>
      <c r="P85" s="94" t="s">
        <v>130</v>
      </c>
      <c r="Q85" s="94" t="s">
        <v>131</v>
      </c>
      <c r="R85" s="94" t="s">
        <v>132</v>
      </c>
      <c r="S85" s="94" t="s">
        <v>133</v>
      </c>
      <c r="T85" s="95" t="s">
        <v>134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135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3.6221459999999994</v>
      </c>
      <c r="S86" s="97"/>
      <c r="T86" s="195">
        <f>T87</f>
        <v>0.74750000000000005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113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71</v>
      </c>
      <c r="E87" s="200" t="s">
        <v>978</v>
      </c>
      <c r="F87" s="200" t="s">
        <v>979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SUM(P88:P167)</f>
        <v>0</v>
      </c>
      <c r="Q87" s="205"/>
      <c r="R87" s="206">
        <f>SUM(R88:R167)</f>
        <v>3.6221459999999994</v>
      </c>
      <c r="S87" s="205"/>
      <c r="T87" s="207">
        <f>SUM(T88:T167)</f>
        <v>0.74750000000000005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100</v>
      </c>
      <c r="AT87" s="209" t="s">
        <v>71</v>
      </c>
      <c r="AU87" s="209" t="s">
        <v>72</v>
      </c>
      <c r="AY87" s="208" t="s">
        <v>138</v>
      </c>
      <c r="BK87" s="210">
        <f>SUM(BK88:BK167)</f>
        <v>0</v>
      </c>
    </row>
    <row r="88" s="2" customFormat="1" ht="16.5" customHeight="1">
      <c r="A88" s="39"/>
      <c r="B88" s="40"/>
      <c r="C88" s="213" t="s">
        <v>80</v>
      </c>
      <c r="D88" s="213" t="s">
        <v>140</v>
      </c>
      <c r="E88" s="214" t="s">
        <v>980</v>
      </c>
      <c r="F88" s="215" t="s">
        <v>981</v>
      </c>
      <c r="G88" s="216" t="s">
        <v>207</v>
      </c>
      <c r="H88" s="217">
        <v>3.6219999999999999</v>
      </c>
      <c r="I88" s="218"/>
      <c r="J88" s="219">
        <f>ROUND(I88*H88,2)</f>
        <v>0</v>
      </c>
      <c r="K88" s="215" t="s">
        <v>144</v>
      </c>
      <c r="L88" s="45"/>
      <c r="M88" s="220" t="s">
        <v>19</v>
      </c>
      <c r="N88" s="221" t="s">
        <v>43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741</v>
      </c>
      <c r="AT88" s="224" t="s">
        <v>140</v>
      </c>
      <c r="AU88" s="224" t="s">
        <v>80</v>
      </c>
      <c r="AY88" s="18" t="s">
        <v>138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80</v>
      </c>
      <c r="BK88" s="225">
        <f>ROUND(I88*H88,2)</f>
        <v>0</v>
      </c>
      <c r="BL88" s="18" t="s">
        <v>741</v>
      </c>
      <c r="BM88" s="224" t="s">
        <v>982</v>
      </c>
    </row>
    <row r="89" s="2" customFormat="1">
      <c r="A89" s="39"/>
      <c r="B89" s="40"/>
      <c r="C89" s="41"/>
      <c r="D89" s="226" t="s">
        <v>147</v>
      </c>
      <c r="E89" s="41"/>
      <c r="F89" s="227" t="s">
        <v>983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147</v>
      </c>
      <c r="AU89" s="18" t="s">
        <v>80</v>
      </c>
    </row>
    <row r="90" s="2" customFormat="1">
      <c r="A90" s="39"/>
      <c r="B90" s="40"/>
      <c r="C90" s="41"/>
      <c r="D90" s="231" t="s">
        <v>149</v>
      </c>
      <c r="E90" s="41"/>
      <c r="F90" s="232" t="s">
        <v>984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149</v>
      </c>
      <c r="AU90" s="18" t="s">
        <v>80</v>
      </c>
    </row>
    <row r="91" s="2" customFormat="1" ht="16.5" customHeight="1">
      <c r="A91" s="39"/>
      <c r="B91" s="40"/>
      <c r="C91" s="213" t="s">
        <v>82</v>
      </c>
      <c r="D91" s="213" t="s">
        <v>140</v>
      </c>
      <c r="E91" s="214" t="s">
        <v>226</v>
      </c>
      <c r="F91" s="215" t="s">
        <v>227</v>
      </c>
      <c r="G91" s="216" t="s">
        <v>228</v>
      </c>
      <c r="H91" s="217">
        <v>3.6219999999999999</v>
      </c>
      <c r="I91" s="218"/>
      <c r="J91" s="219">
        <f>ROUND(I91*H91,2)</f>
        <v>0</v>
      </c>
      <c r="K91" s="215" t="s">
        <v>144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741</v>
      </c>
      <c r="AT91" s="224" t="s">
        <v>140</v>
      </c>
      <c r="AU91" s="224" t="s">
        <v>80</v>
      </c>
      <c r="AY91" s="18" t="s">
        <v>138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80</v>
      </c>
      <c r="BK91" s="225">
        <f>ROUND(I91*H91,2)</f>
        <v>0</v>
      </c>
      <c r="BL91" s="18" t="s">
        <v>741</v>
      </c>
      <c r="BM91" s="224" t="s">
        <v>985</v>
      </c>
    </row>
    <row r="92" s="2" customFormat="1">
      <c r="A92" s="39"/>
      <c r="B92" s="40"/>
      <c r="C92" s="41"/>
      <c r="D92" s="226" t="s">
        <v>147</v>
      </c>
      <c r="E92" s="41"/>
      <c r="F92" s="227" t="s">
        <v>230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147</v>
      </c>
      <c r="AU92" s="18" t="s">
        <v>80</v>
      </c>
    </row>
    <row r="93" s="2" customFormat="1">
      <c r="A93" s="39"/>
      <c r="B93" s="40"/>
      <c r="C93" s="41"/>
      <c r="D93" s="231" t="s">
        <v>149</v>
      </c>
      <c r="E93" s="41"/>
      <c r="F93" s="232" t="s">
        <v>231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149</v>
      </c>
      <c r="AU93" s="18" t="s">
        <v>80</v>
      </c>
    </row>
    <row r="94" s="2" customFormat="1" ht="16.5" customHeight="1">
      <c r="A94" s="39"/>
      <c r="B94" s="40"/>
      <c r="C94" s="213" t="s">
        <v>100</v>
      </c>
      <c r="D94" s="213" t="s">
        <v>140</v>
      </c>
      <c r="E94" s="214" t="s">
        <v>986</v>
      </c>
      <c r="F94" s="215" t="s">
        <v>987</v>
      </c>
      <c r="G94" s="216" t="s">
        <v>988</v>
      </c>
      <c r="H94" s="217">
        <v>2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741</v>
      </c>
      <c r="AT94" s="224" t="s">
        <v>140</v>
      </c>
      <c r="AU94" s="224" t="s">
        <v>80</v>
      </c>
      <c r="AY94" s="18" t="s">
        <v>138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741</v>
      </c>
      <c r="BM94" s="224" t="s">
        <v>989</v>
      </c>
    </row>
    <row r="95" s="2" customFormat="1">
      <c r="A95" s="39"/>
      <c r="B95" s="40"/>
      <c r="C95" s="41"/>
      <c r="D95" s="226" t="s">
        <v>147</v>
      </c>
      <c r="E95" s="41"/>
      <c r="F95" s="227" t="s">
        <v>987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147</v>
      </c>
      <c r="AU95" s="18" t="s">
        <v>80</v>
      </c>
    </row>
    <row r="96" s="2" customFormat="1" ht="16.5" customHeight="1">
      <c r="A96" s="39"/>
      <c r="B96" s="40"/>
      <c r="C96" s="213" t="s">
        <v>145</v>
      </c>
      <c r="D96" s="213" t="s">
        <v>140</v>
      </c>
      <c r="E96" s="214" t="s">
        <v>990</v>
      </c>
      <c r="F96" s="215" t="s">
        <v>991</v>
      </c>
      <c r="G96" s="216" t="s">
        <v>992</v>
      </c>
      <c r="H96" s="217">
        <v>0.10000000000000001</v>
      </c>
      <c r="I96" s="218"/>
      <c r="J96" s="219">
        <f>ROUND(I96*H96,2)</f>
        <v>0</v>
      </c>
      <c r="K96" s="215" t="s">
        <v>144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741</v>
      </c>
      <c r="AT96" s="224" t="s">
        <v>140</v>
      </c>
      <c r="AU96" s="224" t="s">
        <v>80</v>
      </c>
      <c r="AY96" s="18" t="s">
        <v>138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741</v>
      </c>
      <c r="BM96" s="224" t="s">
        <v>993</v>
      </c>
    </row>
    <row r="97" s="2" customFormat="1">
      <c r="A97" s="39"/>
      <c r="B97" s="40"/>
      <c r="C97" s="41"/>
      <c r="D97" s="226" t="s">
        <v>147</v>
      </c>
      <c r="E97" s="41"/>
      <c r="F97" s="227" t="s">
        <v>994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147</v>
      </c>
      <c r="AU97" s="18" t="s">
        <v>80</v>
      </c>
    </row>
    <row r="98" s="2" customFormat="1">
      <c r="A98" s="39"/>
      <c r="B98" s="40"/>
      <c r="C98" s="41"/>
      <c r="D98" s="231" t="s">
        <v>149</v>
      </c>
      <c r="E98" s="41"/>
      <c r="F98" s="232" t="s">
        <v>995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149</v>
      </c>
      <c r="AU98" s="18" t="s">
        <v>80</v>
      </c>
    </row>
    <row r="99" s="2" customFormat="1" ht="16.5" customHeight="1">
      <c r="A99" s="39"/>
      <c r="B99" s="40"/>
      <c r="C99" s="213" t="s">
        <v>175</v>
      </c>
      <c r="D99" s="213" t="s">
        <v>140</v>
      </c>
      <c r="E99" s="214" t="s">
        <v>996</v>
      </c>
      <c r="F99" s="215" t="s">
        <v>997</v>
      </c>
      <c r="G99" s="216" t="s">
        <v>143</v>
      </c>
      <c r="H99" s="217">
        <v>28.699999999999999</v>
      </c>
      <c r="I99" s="218"/>
      <c r="J99" s="219">
        <f>ROUND(I99*H99,2)</f>
        <v>0</v>
      </c>
      <c r="K99" s="215" t="s">
        <v>144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741</v>
      </c>
      <c r="AT99" s="224" t="s">
        <v>140</v>
      </c>
      <c r="AU99" s="224" t="s">
        <v>80</v>
      </c>
      <c r="AY99" s="18" t="s">
        <v>138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741</v>
      </c>
      <c r="BM99" s="224" t="s">
        <v>998</v>
      </c>
    </row>
    <row r="100" s="2" customFormat="1">
      <c r="A100" s="39"/>
      <c r="B100" s="40"/>
      <c r="C100" s="41"/>
      <c r="D100" s="226" t="s">
        <v>147</v>
      </c>
      <c r="E100" s="41"/>
      <c r="F100" s="227" t="s">
        <v>999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147</v>
      </c>
      <c r="AU100" s="18" t="s">
        <v>80</v>
      </c>
    </row>
    <row r="101" s="2" customFormat="1">
      <c r="A101" s="39"/>
      <c r="B101" s="40"/>
      <c r="C101" s="41"/>
      <c r="D101" s="231" t="s">
        <v>149</v>
      </c>
      <c r="E101" s="41"/>
      <c r="F101" s="232" t="s">
        <v>1000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80</v>
      </c>
    </row>
    <row r="102" s="2" customFormat="1" ht="16.5" customHeight="1">
      <c r="A102" s="39"/>
      <c r="B102" s="40"/>
      <c r="C102" s="213" t="s">
        <v>183</v>
      </c>
      <c r="D102" s="213" t="s">
        <v>140</v>
      </c>
      <c r="E102" s="214" t="s">
        <v>1001</v>
      </c>
      <c r="F102" s="215" t="s">
        <v>1002</v>
      </c>
      <c r="G102" s="216" t="s">
        <v>143</v>
      </c>
      <c r="H102" s="217">
        <v>0.5</v>
      </c>
      <c r="I102" s="218"/>
      <c r="J102" s="219">
        <f>ROUND(I102*H102,2)</f>
        <v>0</v>
      </c>
      <c r="K102" s="215" t="s">
        <v>144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0.255</v>
      </c>
      <c r="T102" s="223">
        <f>S102*H102</f>
        <v>0.1275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741</v>
      </c>
      <c r="AT102" s="224" t="s">
        <v>140</v>
      </c>
      <c r="AU102" s="224" t="s">
        <v>80</v>
      </c>
      <c r="AY102" s="18" t="s">
        <v>138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741</v>
      </c>
      <c r="BM102" s="224" t="s">
        <v>1003</v>
      </c>
    </row>
    <row r="103" s="2" customFormat="1">
      <c r="A103" s="39"/>
      <c r="B103" s="40"/>
      <c r="C103" s="41"/>
      <c r="D103" s="226" t="s">
        <v>147</v>
      </c>
      <c r="E103" s="41"/>
      <c r="F103" s="227" t="s">
        <v>1004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80</v>
      </c>
    </row>
    <row r="104" s="2" customFormat="1">
      <c r="A104" s="39"/>
      <c r="B104" s="40"/>
      <c r="C104" s="41"/>
      <c r="D104" s="231" t="s">
        <v>149</v>
      </c>
      <c r="E104" s="41"/>
      <c r="F104" s="232" t="s">
        <v>1005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149</v>
      </c>
      <c r="AU104" s="18" t="s">
        <v>80</v>
      </c>
    </row>
    <row r="105" s="2" customFormat="1" ht="16.5" customHeight="1">
      <c r="A105" s="39"/>
      <c r="B105" s="40"/>
      <c r="C105" s="213" t="s">
        <v>182</v>
      </c>
      <c r="D105" s="213" t="s">
        <v>140</v>
      </c>
      <c r="E105" s="214" t="s">
        <v>1006</v>
      </c>
      <c r="F105" s="215" t="s">
        <v>1007</v>
      </c>
      <c r="G105" s="216" t="s">
        <v>143</v>
      </c>
      <c r="H105" s="217">
        <v>1.5</v>
      </c>
      <c r="I105" s="218"/>
      <c r="J105" s="219">
        <f>ROUND(I105*H105,2)</f>
        <v>0</v>
      </c>
      <c r="K105" s="215" t="s">
        <v>144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0.26000000000000001</v>
      </c>
      <c r="T105" s="223">
        <f>S105*H105</f>
        <v>0.39000000000000001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741</v>
      </c>
      <c r="AT105" s="224" t="s">
        <v>140</v>
      </c>
      <c r="AU105" s="224" t="s">
        <v>80</v>
      </c>
      <c r="AY105" s="18" t="s">
        <v>138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741</v>
      </c>
      <c r="BM105" s="224" t="s">
        <v>1008</v>
      </c>
    </row>
    <row r="106" s="2" customFormat="1">
      <c r="A106" s="39"/>
      <c r="B106" s="40"/>
      <c r="C106" s="41"/>
      <c r="D106" s="226" t="s">
        <v>147</v>
      </c>
      <c r="E106" s="41"/>
      <c r="F106" s="227" t="s">
        <v>1009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147</v>
      </c>
      <c r="AU106" s="18" t="s">
        <v>80</v>
      </c>
    </row>
    <row r="107" s="2" customFormat="1">
      <c r="A107" s="39"/>
      <c r="B107" s="40"/>
      <c r="C107" s="41"/>
      <c r="D107" s="231" t="s">
        <v>149</v>
      </c>
      <c r="E107" s="41"/>
      <c r="F107" s="232" t="s">
        <v>1010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149</v>
      </c>
      <c r="AU107" s="18" t="s">
        <v>80</v>
      </c>
    </row>
    <row r="108" s="2" customFormat="1" ht="16.5" customHeight="1">
      <c r="A108" s="39"/>
      <c r="B108" s="40"/>
      <c r="C108" s="213" t="s">
        <v>197</v>
      </c>
      <c r="D108" s="213" t="s">
        <v>140</v>
      </c>
      <c r="E108" s="214" t="s">
        <v>1011</v>
      </c>
      <c r="F108" s="215" t="s">
        <v>1012</v>
      </c>
      <c r="G108" s="216" t="s">
        <v>192</v>
      </c>
      <c r="H108" s="217">
        <v>1</v>
      </c>
      <c r="I108" s="218"/>
      <c r="J108" s="219">
        <f>ROUND(I108*H108,2)</f>
        <v>0</v>
      </c>
      <c r="K108" s="215" t="s">
        <v>144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0.23000000000000001</v>
      </c>
      <c r="T108" s="223">
        <f>S108*H108</f>
        <v>0.23000000000000001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741</v>
      </c>
      <c r="AT108" s="224" t="s">
        <v>140</v>
      </c>
      <c r="AU108" s="224" t="s">
        <v>80</v>
      </c>
      <c r="AY108" s="18" t="s">
        <v>138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741</v>
      </c>
      <c r="BM108" s="224" t="s">
        <v>1013</v>
      </c>
    </row>
    <row r="109" s="2" customFormat="1">
      <c r="A109" s="39"/>
      <c r="B109" s="40"/>
      <c r="C109" s="41"/>
      <c r="D109" s="226" t="s">
        <v>147</v>
      </c>
      <c r="E109" s="41"/>
      <c r="F109" s="227" t="s">
        <v>1014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147</v>
      </c>
      <c r="AU109" s="18" t="s">
        <v>80</v>
      </c>
    </row>
    <row r="110" s="2" customFormat="1">
      <c r="A110" s="39"/>
      <c r="B110" s="40"/>
      <c r="C110" s="41"/>
      <c r="D110" s="231" t="s">
        <v>149</v>
      </c>
      <c r="E110" s="41"/>
      <c r="F110" s="232" t="s">
        <v>1015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149</v>
      </c>
      <c r="AU110" s="18" t="s">
        <v>80</v>
      </c>
    </row>
    <row r="111" s="2" customFormat="1" ht="16.5" customHeight="1">
      <c r="A111" s="39"/>
      <c r="B111" s="40"/>
      <c r="C111" s="213" t="s">
        <v>204</v>
      </c>
      <c r="D111" s="213" t="s">
        <v>140</v>
      </c>
      <c r="E111" s="214" t="s">
        <v>1016</v>
      </c>
      <c r="F111" s="215" t="s">
        <v>1017</v>
      </c>
      <c r="G111" s="216" t="s">
        <v>325</v>
      </c>
      <c r="H111" s="217">
        <v>2</v>
      </c>
      <c r="I111" s="218"/>
      <c r="J111" s="219">
        <f>ROUND(I111*H111,2)</f>
        <v>0</v>
      </c>
      <c r="K111" s="215" t="s">
        <v>1018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741</v>
      </c>
      <c r="AT111" s="224" t="s">
        <v>140</v>
      </c>
      <c r="AU111" s="224" t="s">
        <v>80</v>
      </c>
      <c r="AY111" s="18" t="s">
        <v>138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741</v>
      </c>
      <c r="BM111" s="224" t="s">
        <v>1019</v>
      </c>
    </row>
    <row r="112" s="2" customFormat="1">
      <c r="A112" s="39"/>
      <c r="B112" s="40"/>
      <c r="C112" s="41"/>
      <c r="D112" s="226" t="s">
        <v>147</v>
      </c>
      <c r="E112" s="41"/>
      <c r="F112" s="227" t="s">
        <v>1020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147</v>
      </c>
      <c r="AU112" s="18" t="s">
        <v>80</v>
      </c>
    </row>
    <row r="113" s="2" customFormat="1" ht="16.5" customHeight="1">
      <c r="A113" s="39"/>
      <c r="B113" s="40"/>
      <c r="C113" s="213" t="s">
        <v>212</v>
      </c>
      <c r="D113" s="213" t="s">
        <v>140</v>
      </c>
      <c r="E113" s="214" t="s">
        <v>1021</v>
      </c>
      <c r="F113" s="215" t="s">
        <v>1022</v>
      </c>
      <c r="G113" s="216" t="s">
        <v>207</v>
      </c>
      <c r="H113" s="217">
        <v>2.25</v>
      </c>
      <c r="I113" s="218"/>
      <c r="J113" s="219">
        <f>ROUND(I113*H113,2)</f>
        <v>0</v>
      </c>
      <c r="K113" s="215" t="s">
        <v>144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741</v>
      </c>
      <c r="AT113" s="224" t="s">
        <v>140</v>
      </c>
      <c r="AU113" s="224" t="s">
        <v>80</v>
      </c>
      <c r="AY113" s="18" t="s">
        <v>138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80</v>
      </c>
      <c r="BK113" s="225">
        <f>ROUND(I113*H113,2)</f>
        <v>0</v>
      </c>
      <c r="BL113" s="18" t="s">
        <v>741</v>
      </c>
      <c r="BM113" s="224" t="s">
        <v>1023</v>
      </c>
    </row>
    <row r="114" s="2" customFormat="1">
      <c r="A114" s="39"/>
      <c r="B114" s="40"/>
      <c r="C114" s="41"/>
      <c r="D114" s="226" t="s">
        <v>147</v>
      </c>
      <c r="E114" s="41"/>
      <c r="F114" s="227" t="s">
        <v>1024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147</v>
      </c>
      <c r="AU114" s="18" t="s">
        <v>80</v>
      </c>
    </row>
    <row r="115" s="2" customFormat="1">
      <c r="A115" s="39"/>
      <c r="B115" s="40"/>
      <c r="C115" s="41"/>
      <c r="D115" s="231" t="s">
        <v>149</v>
      </c>
      <c r="E115" s="41"/>
      <c r="F115" s="232" t="s">
        <v>1025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149</v>
      </c>
      <c r="AU115" s="18" t="s">
        <v>80</v>
      </c>
    </row>
    <row r="116" s="2" customFormat="1" ht="16.5" customHeight="1">
      <c r="A116" s="39"/>
      <c r="B116" s="40"/>
      <c r="C116" s="213" t="s">
        <v>219</v>
      </c>
      <c r="D116" s="213" t="s">
        <v>140</v>
      </c>
      <c r="E116" s="214" t="s">
        <v>1026</v>
      </c>
      <c r="F116" s="215" t="s">
        <v>1027</v>
      </c>
      <c r="G116" s="216" t="s">
        <v>207</v>
      </c>
      <c r="H116" s="217">
        <v>0.23899999999999999</v>
      </c>
      <c r="I116" s="218"/>
      <c r="J116" s="219">
        <f>ROUND(I116*H116,2)</f>
        <v>0</v>
      </c>
      <c r="K116" s="215" t="s">
        <v>144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741</v>
      </c>
      <c r="AT116" s="224" t="s">
        <v>140</v>
      </c>
      <c r="AU116" s="224" t="s">
        <v>80</v>
      </c>
      <c r="AY116" s="18" t="s">
        <v>138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741</v>
      </c>
      <c r="BM116" s="224" t="s">
        <v>1028</v>
      </c>
    </row>
    <row r="117" s="2" customFormat="1">
      <c r="A117" s="39"/>
      <c r="B117" s="40"/>
      <c r="C117" s="41"/>
      <c r="D117" s="226" t="s">
        <v>147</v>
      </c>
      <c r="E117" s="41"/>
      <c r="F117" s="227" t="s">
        <v>1029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147</v>
      </c>
      <c r="AU117" s="18" t="s">
        <v>80</v>
      </c>
    </row>
    <row r="118" s="2" customFormat="1">
      <c r="A118" s="39"/>
      <c r="B118" s="40"/>
      <c r="C118" s="41"/>
      <c r="D118" s="231" t="s">
        <v>149</v>
      </c>
      <c r="E118" s="41"/>
      <c r="F118" s="232" t="s">
        <v>1030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149</v>
      </c>
      <c r="AU118" s="18" t="s">
        <v>80</v>
      </c>
    </row>
    <row r="119" s="2" customFormat="1" ht="16.5" customHeight="1">
      <c r="A119" s="39"/>
      <c r="B119" s="40"/>
      <c r="C119" s="213" t="s">
        <v>225</v>
      </c>
      <c r="D119" s="213" t="s">
        <v>140</v>
      </c>
      <c r="E119" s="214" t="s">
        <v>1031</v>
      </c>
      <c r="F119" s="215" t="s">
        <v>1032</v>
      </c>
      <c r="G119" s="216" t="s">
        <v>207</v>
      </c>
      <c r="H119" s="217">
        <v>3.6219999999999999</v>
      </c>
      <c r="I119" s="218"/>
      <c r="J119" s="219">
        <f>ROUND(I119*H119,2)</f>
        <v>0</v>
      </c>
      <c r="K119" s="215" t="s">
        <v>144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741</v>
      </c>
      <c r="AT119" s="224" t="s">
        <v>140</v>
      </c>
      <c r="AU119" s="224" t="s">
        <v>80</v>
      </c>
      <c r="AY119" s="18" t="s">
        <v>138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80</v>
      </c>
      <c r="BK119" s="225">
        <f>ROUND(I119*H119,2)</f>
        <v>0</v>
      </c>
      <c r="BL119" s="18" t="s">
        <v>741</v>
      </c>
      <c r="BM119" s="224" t="s">
        <v>1033</v>
      </c>
    </row>
    <row r="120" s="2" customFormat="1">
      <c r="A120" s="39"/>
      <c r="B120" s="40"/>
      <c r="C120" s="41"/>
      <c r="D120" s="226" t="s">
        <v>147</v>
      </c>
      <c r="E120" s="41"/>
      <c r="F120" s="227" t="s">
        <v>1034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147</v>
      </c>
      <c r="AU120" s="18" t="s">
        <v>80</v>
      </c>
    </row>
    <row r="121" s="2" customFormat="1">
      <c r="A121" s="39"/>
      <c r="B121" s="40"/>
      <c r="C121" s="41"/>
      <c r="D121" s="231" t="s">
        <v>149</v>
      </c>
      <c r="E121" s="41"/>
      <c r="F121" s="232" t="s">
        <v>1035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149</v>
      </c>
      <c r="AU121" s="18" t="s">
        <v>80</v>
      </c>
    </row>
    <row r="122" s="2" customFormat="1" ht="16.5" customHeight="1">
      <c r="A122" s="39"/>
      <c r="B122" s="40"/>
      <c r="C122" s="213" t="s">
        <v>233</v>
      </c>
      <c r="D122" s="213" t="s">
        <v>140</v>
      </c>
      <c r="E122" s="214" t="s">
        <v>1036</v>
      </c>
      <c r="F122" s="215" t="s">
        <v>1037</v>
      </c>
      <c r="G122" s="216" t="s">
        <v>192</v>
      </c>
      <c r="H122" s="217">
        <v>82</v>
      </c>
      <c r="I122" s="218"/>
      <c r="J122" s="219">
        <f>ROUND(I122*H122,2)</f>
        <v>0</v>
      </c>
      <c r="K122" s="215" t="s">
        <v>144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741</v>
      </c>
      <c r="AT122" s="224" t="s">
        <v>140</v>
      </c>
      <c r="AU122" s="224" t="s">
        <v>80</v>
      </c>
      <c r="AY122" s="18" t="s">
        <v>138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741</v>
      </c>
      <c r="BM122" s="224" t="s">
        <v>1038</v>
      </c>
    </row>
    <row r="123" s="2" customFormat="1">
      <c r="A123" s="39"/>
      <c r="B123" s="40"/>
      <c r="C123" s="41"/>
      <c r="D123" s="226" t="s">
        <v>147</v>
      </c>
      <c r="E123" s="41"/>
      <c r="F123" s="227" t="s">
        <v>1039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147</v>
      </c>
      <c r="AU123" s="18" t="s">
        <v>80</v>
      </c>
    </row>
    <row r="124" s="2" customFormat="1">
      <c r="A124" s="39"/>
      <c r="B124" s="40"/>
      <c r="C124" s="41"/>
      <c r="D124" s="231" t="s">
        <v>149</v>
      </c>
      <c r="E124" s="41"/>
      <c r="F124" s="232" t="s">
        <v>1040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149</v>
      </c>
      <c r="AU124" s="18" t="s">
        <v>80</v>
      </c>
    </row>
    <row r="125" s="2" customFormat="1" ht="16.5" customHeight="1">
      <c r="A125" s="39"/>
      <c r="B125" s="40"/>
      <c r="C125" s="213" t="s">
        <v>241</v>
      </c>
      <c r="D125" s="213" t="s">
        <v>140</v>
      </c>
      <c r="E125" s="214" t="s">
        <v>1041</v>
      </c>
      <c r="F125" s="215" t="s">
        <v>1042</v>
      </c>
      <c r="G125" s="216" t="s">
        <v>207</v>
      </c>
      <c r="H125" s="217">
        <v>5.7400000000000002</v>
      </c>
      <c r="I125" s="218"/>
      <c r="J125" s="219">
        <f>ROUND(I125*H125,2)</f>
        <v>0</v>
      </c>
      <c r="K125" s="215" t="s">
        <v>144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741</v>
      </c>
      <c r="AT125" s="224" t="s">
        <v>140</v>
      </c>
      <c r="AU125" s="224" t="s">
        <v>80</v>
      </c>
      <c r="AY125" s="18" t="s">
        <v>138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80</v>
      </c>
      <c r="BK125" s="225">
        <f>ROUND(I125*H125,2)</f>
        <v>0</v>
      </c>
      <c r="BL125" s="18" t="s">
        <v>741</v>
      </c>
      <c r="BM125" s="224" t="s">
        <v>1043</v>
      </c>
    </row>
    <row r="126" s="2" customFormat="1">
      <c r="A126" s="39"/>
      <c r="B126" s="40"/>
      <c r="C126" s="41"/>
      <c r="D126" s="226" t="s">
        <v>147</v>
      </c>
      <c r="E126" s="41"/>
      <c r="F126" s="227" t="s">
        <v>1044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147</v>
      </c>
      <c r="AU126" s="18" t="s">
        <v>80</v>
      </c>
    </row>
    <row r="127" s="2" customFormat="1">
      <c r="A127" s="39"/>
      <c r="B127" s="40"/>
      <c r="C127" s="41"/>
      <c r="D127" s="231" t="s">
        <v>149</v>
      </c>
      <c r="E127" s="41"/>
      <c r="F127" s="232" t="s">
        <v>1045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80</v>
      </c>
    </row>
    <row r="128" s="2" customFormat="1" ht="16.5" customHeight="1">
      <c r="A128" s="39"/>
      <c r="B128" s="40"/>
      <c r="C128" s="213" t="s">
        <v>8</v>
      </c>
      <c r="D128" s="213" t="s">
        <v>140</v>
      </c>
      <c r="E128" s="214" t="s">
        <v>1046</v>
      </c>
      <c r="F128" s="215" t="s">
        <v>1047</v>
      </c>
      <c r="G128" s="216" t="s">
        <v>192</v>
      </c>
      <c r="H128" s="217">
        <v>82</v>
      </c>
      <c r="I128" s="218"/>
      <c r="J128" s="219">
        <f>ROUND(I128*H128,2)</f>
        <v>0</v>
      </c>
      <c r="K128" s="215" t="s">
        <v>144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741</v>
      </c>
      <c r="AT128" s="224" t="s">
        <v>140</v>
      </c>
      <c r="AU128" s="224" t="s">
        <v>80</v>
      </c>
      <c r="AY128" s="18" t="s">
        <v>138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80</v>
      </c>
      <c r="BK128" s="225">
        <f>ROUND(I128*H128,2)</f>
        <v>0</v>
      </c>
      <c r="BL128" s="18" t="s">
        <v>741</v>
      </c>
      <c r="BM128" s="224" t="s">
        <v>1048</v>
      </c>
    </row>
    <row r="129" s="2" customFormat="1">
      <c r="A129" s="39"/>
      <c r="B129" s="40"/>
      <c r="C129" s="41"/>
      <c r="D129" s="226" t="s">
        <v>147</v>
      </c>
      <c r="E129" s="41"/>
      <c r="F129" s="227" t="s">
        <v>1049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147</v>
      </c>
      <c r="AU129" s="18" t="s">
        <v>80</v>
      </c>
    </row>
    <row r="130" s="2" customFormat="1">
      <c r="A130" s="39"/>
      <c r="B130" s="40"/>
      <c r="C130" s="41"/>
      <c r="D130" s="231" t="s">
        <v>149</v>
      </c>
      <c r="E130" s="41"/>
      <c r="F130" s="232" t="s">
        <v>1050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149</v>
      </c>
      <c r="AU130" s="18" t="s">
        <v>80</v>
      </c>
    </row>
    <row r="131" s="2" customFormat="1" ht="16.5" customHeight="1">
      <c r="A131" s="39"/>
      <c r="B131" s="40"/>
      <c r="C131" s="213" t="s">
        <v>256</v>
      </c>
      <c r="D131" s="213" t="s">
        <v>140</v>
      </c>
      <c r="E131" s="214" t="s">
        <v>1051</v>
      </c>
      <c r="F131" s="215" t="s">
        <v>1052</v>
      </c>
      <c r="G131" s="216" t="s">
        <v>325</v>
      </c>
      <c r="H131" s="217">
        <v>3</v>
      </c>
      <c r="I131" s="218"/>
      <c r="J131" s="219">
        <f>ROUND(I131*H131,2)</f>
        <v>0</v>
      </c>
      <c r="K131" s="215" t="s">
        <v>144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0.0038</v>
      </c>
      <c r="R131" s="222">
        <f>Q131*H131</f>
        <v>0.0114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741</v>
      </c>
      <c r="AT131" s="224" t="s">
        <v>140</v>
      </c>
      <c r="AU131" s="224" t="s">
        <v>80</v>
      </c>
      <c r="AY131" s="18" t="s">
        <v>138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80</v>
      </c>
      <c r="BK131" s="225">
        <f>ROUND(I131*H131,2)</f>
        <v>0</v>
      </c>
      <c r="BL131" s="18" t="s">
        <v>741</v>
      </c>
      <c r="BM131" s="224" t="s">
        <v>1053</v>
      </c>
    </row>
    <row r="132" s="2" customFormat="1">
      <c r="A132" s="39"/>
      <c r="B132" s="40"/>
      <c r="C132" s="41"/>
      <c r="D132" s="226" t="s">
        <v>147</v>
      </c>
      <c r="E132" s="41"/>
      <c r="F132" s="227" t="s">
        <v>1054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147</v>
      </c>
      <c r="AU132" s="18" t="s">
        <v>80</v>
      </c>
    </row>
    <row r="133" s="2" customFormat="1">
      <c r="A133" s="39"/>
      <c r="B133" s="40"/>
      <c r="C133" s="41"/>
      <c r="D133" s="231" t="s">
        <v>149</v>
      </c>
      <c r="E133" s="41"/>
      <c r="F133" s="232" t="s">
        <v>1055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149</v>
      </c>
      <c r="AU133" s="18" t="s">
        <v>80</v>
      </c>
    </row>
    <row r="134" s="2" customFormat="1" ht="16.5" customHeight="1">
      <c r="A134" s="39"/>
      <c r="B134" s="40"/>
      <c r="C134" s="213" t="s">
        <v>264</v>
      </c>
      <c r="D134" s="213" t="s">
        <v>140</v>
      </c>
      <c r="E134" s="214" t="s">
        <v>1056</v>
      </c>
      <c r="F134" s="215" t="s">
        <v>1057</v>
      </c>
      <c r="G134" s="216" t="s">
        <v>192</v>
      </c>
      <c r="H134" s="217">
        <v>30</v>
      </c>
      <c r="I134" s="218"/>
      <c r="J134" s="219">
        <f>ROUND(I134*H134,2)</f>
        <v>0</v>
      </c>
      <c r="K134" s="215" t="s">
        <v>144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0.108</v>
      </c>
      <c r="R134" s="222">
        <f>Q134*H134</f>
        <v>3.2399999999999998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741</v>
      </c>
      <c r="AT134" s="224" t="s">
        <v>140</v>
      </c>
      <c r="AU134" s="224" t="s">
        <v>80</v>
      </c>
      <c r="AY134" s="18" t="s">
        <v>138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80</v>
      </c>
      <c r="BK134" s="225">
        <f>ROUND(I134*H134,2)</f>
        <v>0</v>
      </c>
      <c r="BL134" s="18" t="s">
        <v>741</v>
      </c>
      <c r="BM134" s="224" t="s">
        <v>1058</v>
      </c>
    </row>
    <row r="135" s="2" customFormat="1">
      <c r="A135" s="39"/>
      <c r="B135" s="40"/>
      <c r="C135" s="41"/>
      <c r="D135" s="226" t="s">
        <v>147</v>
      </c>
      <c r="E135" s="41"/>
      <c r="F135" s="227" t="s">
        <v>1059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147</v>
      </c>
      <c r="AU135" s="18" t="s">
        <v>80</v>
      </c>
    </row>
    <row r="136" s="2" customFormat="1">
      <c r="A136" s="39"/>
      <c r="B136" s="40"/>
      <c r="C136" s="41"/>
      <c r="D136" s="231" t="s">
        <v>149</v>
      </c>
      <c r="E136" s="41"/>
      <c r="F136" s="232" t="s">
        <v>1060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149</v>
      </c>
      <c r="AU136" s="18" t="s">
        <v>80</v>
      </c>
    </row>
    <row r="137" s="2" customFormat="1" ht="16.5" customHeight="1">
      <c r="A137" s="39"/>
      <c r="B137" s="40"/>
      <c r="C137" s="255" t="s">
        <v>271</v>
      </c>
      <c r="D137" s="255" t="s">
        <v>272</v>
      </c>
      <c r="E137" s="256" t="s">
        <v>1061</v>
      </c>
      <c r="F137" s="257" t="s">
        <v>1062</v>
      </c>
      <c r="G137" s="258" t="s">
        <v>192</v>
      </c>
      <c r="H137" s="259">
        <v>30</v>
      </c>
      <c r="I137" s="260"/>
      <c r="J137" s="261">
        <f>ROUND(I137*H137,2)</f>
        <v>0</v>
      </c>
      <c r="K137" s="257" t="s">
        <v>144</v>
      </c>
      <c r="L137" s="262"/>
      <c r="M137" s="263" t="s">
        <v>19</v>
      </c>
      <c r="N137" s="264" t="s">
        <v>43</v>
      </c>
      <c r="O137" s="85"/>
      <c r="P137" s="222">
        <f>O137*H137</f>
        <v>0</v>
      </c>
      <c r="Q137" s="222">
        <v>0.00166</v>
      </c>
      <c r="R137" s="222">
        <f>Q137*H137</f>
        <v>0.049799999999999997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837</v>
      </c>
      <c r="AT137" s="224" t="s">
        <v>272</v>
      </c>
      <c r="AU137" s="224" t="s">
        <v>80</v>
      </c>
      <c r="AY137" s="18" t="s">
        <v>138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80</v>
      </c>
      <c r="BK137" s="225">
        <f>ROUND(I137*H137,2)</f>
        <v>0</v>
      </c>
      <c r="BL137" s="18" t="s">
        <v>837</v>
      </c>
      <c r="BM137" s="224" t="s">
        <v>1063</v>
      </c>
    </row>
    <row r="138" s="2" customFormat="1">
      <c r="A138" s="39"/>
      <c r="B138" s="40"/>
      <c r="C138" s="41"/>
      <c r="D138" s="226" t="s">
        <v>147</v>
      </c>
      <c r="E138" s="41"/>
      <c r="F138" s="227" t="s">
        <v>1062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147</v>
      </c>
      <c r="AU138" s="18" t="s">
        <v>80</v>
      </c>
    </row>
    <row r="139" s="2" customFormat="1" ht="21.75" customHeight="1">
      <c r="A139" s="39"/>
      <c r="B139" s="40"/>
      <c r="C139" s="213" t="s">
        <v>277</v>
      </c>
      <c r="D139" s="213" t="s">
        <v>140</v>
      </c>
      <c r="E139" s="214" t="s">
        <v>1064</v>
      </c>
      <c r="F139" s="215" t="s">
        <v>1065</v>
      </c>
      <c r="G139" s="216" t="s">
        <v>207</v>
      </c>
      <c r="H139" s="217">
        <v>3.6219999999999999</v>
      </c>
      <c r="I139" s="218"/>
      <c r="J139" s="219">
        <f>ROUND(I139*H139,2)</f>
        <v>0</v>
      </c>
      <c r="K139" s="215" t="s">
        <v>144</v>
      </c>
      <c r="L139" s="45"/>
      <c r="M139" s="220" t="s">
        <v>19</v>
      </c>
      <c r="N139" s="221" t="s">
        <v>43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741</v>
      </c>
      <c r="AT139" s="224" t="s">
        <v>140</v>
      </c>
      <c r="AU139" s="224" t="s">
        <v>80</v>
      </c>
      <c r="AY139" s="18" t="s">
        <v>138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80</v>
      </c>
      <c r="BK139" s="225">
        <f>ROUND(I139*H139,2)</f>
        <v>0</v>
      </c>
      <c r="BL139" s="18" t="s">
        <v>741</v>
      </c>
      <c r="BM139" s="224" t="s">
        <v>1066</v>
      </c>
    </row>
    <row r="140" s="2" customFormat="1">
      <c r="A140" s="39"/>
      <c r="B140" s="40"/>
      <c r="C140" s="41"/>
      <c r="D140" s="226" t="s">
        <v>147</v>
      </c>
      <c r="E140" s="41"/>
      <c r="F140" s="227" t="s">
        <v>1067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147</v>
      </c>
      <c r="AU140" s="18" t="s">
        <v>80</v>
      </c>
    </row>
    <row r="141" s="2" customFormat="1">
      <c r="A141" s="39"/>
      <c r="B141" s="40"/>
      <c r="C141" s="41"/>
      <c r="D141" s="231" t="s">
        <v>149</v>
      </c>
      <c r="E141" s="41"/>
      <c r="F141" s="232" t="s">
        <v>1068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149</v>
      </c>
      <c r="AU141" s="18" t="s">
        <v>80</v>
      </c>
    </row>
    <row r="142" s="2" customFormat="1" ht="24.15" customHeight="1">
      <c r="A142" s="39"/>
      <c r="B142" s="40"/>
      <c r="C142" s="213" t="s">
        <v>284</v>
      </c>
      <c r="D142" s="213" t="s">
        <v>140</v>
      </c>
      <c r="E142" s="214" t="s">
        <v>1069</v>
      </c>
      <c r="F142" s="215" t="s">
        <v>1070</v>
      </c>
      <c r="G142" s="216" t="s">
        <v>207</v>
      </c>
      <c r="H142" s="217">
        <v>244.511</v>
      </c>
      <c r="I142" s="218"/>
      <c r="J142" s="219">
        <f>ROUND(I142*H142,2)</f>
        <v>0</v>
      </c>
      <c r="K142" s="215" t="s">
        <v>144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741</v>
      </c>
      <c r="AT142" s="224" t="s">
        <v>140</v>
      </c>
      <c r="AU142" s="224" t="s">
        <v>80</v>
      </c>
      <c r="AY142" s="18" t="s">
        <v>138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80</v>
      </c>
      <c r="BK142" s="225">
        <f>ROUND(I142*H142,2)</f>
        <v>0</v>
      </c>
      <c r="BL142" s="18" t="s">
        <v>741</v>
      </c>
      <c r="BM142" s="224" t="s">
        <v>1071</v>
      </c>
    </row>
    <row r="143" s="2" customFormat="1">
      <c r="A143" s="39"/>
      <c r="B143" s="40"/>
      <c r="C143" s="41"/>
      <c r="D143" s="226" t="s">
        <v>147</v>
      </c>
      <c r="E143" s="41"/>
      <c r="F143" s="227" t="s">
        <v>1072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147</v>
      </c>
      <c r="AU143" s="18" t="s">
        <v>80</v>
      </c>
    </row>
    <row r="144" s="2" customFormat="1">
      <c r="A144" s="39"/>
      <c r="B144" s="40"/>
      <c r="C144" s="41"/>
      <c r="D144" s="231" t="s">
        <v>149</v>
      </c>
      <c r="E144" s="41"/>
      <c r="F144" s="232" t="s">
        <v>1073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149</v>
      </c>
      <c r="AU144" s="18" t="s">
        <v>80</v>
      </c>
    </row>
    <row r="145" s="2" customFormat="1" ht="16.5" customHeight="1">
      <c r="A145" s="39"/>
      <c r="B145" s="40"/>
      <c r="C145" s="213" t="s">
        <v>7</v>
      </c>
      <c r="D145" s="213" t="s">
        <v>140</v>
      </c>
      <c r="E145" s="214" t="s">
        <v>1074</v>
      </c>
      <c r="F145" s="215" t="s">
        <v>1075</v>
      </c>
      <c r="G145" s="216" t="s">
        <v>143</v>
      </c>
      <c r="H145" s="217">
        <v>28.699999999999999</v>
      </c>
      <c r="I145" s="218"/>
      <c r="J145" s="219">
        <f>ROUND(I145*H145,2)</f>
        <v>0</v>
      </c>
      <c r="K145" s="215" t="s">
        <v>144</v>
      </c>
      <c r="L145" s="45"/>
      <c r="M145" s="220" t="s">
        <v>19</v>
      </c>
      <c r="N145" s="221" t="s">
        <v>43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741</v>
      </c>
      <c r="AT145" s="224" t="s">
        <v>140</v>
      </c>
      <c r="AU145" s="224" t="s">
        <v>80</v>
      </c>
      <c r="AY145" s="18" t="s">
        <v>138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80</v>
      </c>
      <c r="BK145" s="225">
        <f>ROUND(I145*H145,2)</f>
        <v>0</v>
      </c>
      <c r="BL145" s="18" t="s">
        <v>741</v>
      </c>
      <c r="BM145" s="224" t="s">
        <v>1076</v>
      </c>
    </row>
    <row r="146" s="2" customFormat="1">
      <c r="A146" s="39"/>
      <c r="B146" s="40"/>
      <c r="C146" s="41"/>
      <c r="D146" s="226" t="s">
        <v>147</v>
      </c>
      <c r="E146" s="41"/>
      <c r="F146" s="227" t="s">
        <v>1077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147</v>
      </c>
      <c r="AU146" s="18" t="s">
        <v>80</v>
      </c>
    </row>
    <row r="147" s="2" customFormat="1">
      <c r="A147" s="39"/>
      <c r="B147" s="40"/>
      <c r="C147" s="41"/>
      <c r="D147" s="231" t="s">
        <v>149</v>
      </c>
      <c r="E147" s="41"/>
      <c r="F147" s="232" t="s">
        <v>1078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149</v>
      </c>
      <c r="AU147" s="18" t="s">
        <v>80</v>
      </c>
    </row>
    <row r="148" s="2" customFormat="1" ht="16.5" customHeight="1">
      <c r="A148" s="39"/>
      <c r="B148" s="40"/>
      <c r="C148" s="213" t="s">
        <v>296</v>
      </c>
      <c r="D148" s="213" t="s">
        <v>140</v>
      </c>
      <c r="E148" s="214" t="s">
        <v>1079</v>
      </c>
      <c r="F148" s="215" t="s">
        <v>1080</v>
      </c>
      <c r="G148" s="216" t="s">
        <v>143</v>
      </c>
      <c r="H148" s="217">
        <v>28.699999999999999</v>
      </c>
      <c r="I148" s="218"/>
      <c r="J148" s="219">
        <f>ROUND(I148*H148,2)</f>
        <v>0</v>
      </c>
      <c r="K148" s="215" t="s">
        <v>144</v>
      </c>
      <c r="L148" s="45"/>
      <c r="M148" s="220" t="s">
        <v>19</v>
      </c>
      <c r="N148" s="221" t="s">
        <v>43</v>
      </c>
      <c r="O148" s="85"/>
      <c r="P148" s="222">
        <f>O148*H148</f>
        <v>0</v>
      </c>
      <c r="Q148" s="222">
        <v>3.0000000000000001E-05</v>
      </c>
      <c r="R148" s="222">
        <f>Q148*H148</f>
        <v>0.000861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741</v>
      </c>
      <c r="AT148" s="224" t="s">
        <v>140</v>
      </c>
      <c r="AU148" s="224" t="s">
        <v>80</v>
      </c>
      <c r="AY148" s="18" t="s">
        <v>138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80</v>
      </c>
      <c r="BK148" s="225">
        <f>ROUND(I148*H148,2)</f>
        <v>0</v>
      </c>
      <c r="BL148" s="18" t="s">
        <v>741</v>
      </c>
      <c r="BM148" s="224" t="s">
        <v>1081</v>
      </c>
    </row>
    <row r="149" s="2" customFormat="1">
      <c r="A149" s="39"/>
      <c r="B149" s="40"/>
      <c r="C149" s="41"/>
      <c r="D149" s="226" t="s">
        <v>147</v>
      </c>
      <c r="E149" s="41"/>
      <c r="F149" s="227" t="s">
        <v>1082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147</v>
      </c>
      <c r="AU149" s="18" t="s">
        <v>80</v>
      </c>
    </row>
    <row r="150" s="2" customFormat="1">
      <c r="A150" s="39"/>
      <c r="B150" s="40"/>
      <c r="C150" s="41"/>
      <c r="D150" s="231" t="s">
        <v>149</v>
      </c>
      <c r="E150" s="41"/>
      <c r="F150" s="232" t="s">
        <v>1083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149</v>
      </c>
      <c r="AU150" s="18" t="s">
        <v>80</v>
      </c>
    </row>
    <row r="151" s="2" customFormat="1" ht="21.75" customHeight="1">
      <c r="A151" s="39"/>
      <c r="B151" s="40"/>
      <c r="C151" s="213" t="s">
        <v>301</v>
      </c>
      <c r="D151" s="213" t="s">
        <v>140</v>
      </c>
      <c r="E151" s="214" t="s">
        <v>1084</v>
      </c>
      <c r="F151" s="215" t="s">
        <v>1085</v>
      </c>
      <c r="G151" s="216" t="s">
        <v>143</v>
      </c>
      <c r="H151" s="217">
        <v>2</v>
      </c>
      <c r="I151" s="218"/>
      <c r="J151" s="219">
        <f>ROUND(I151*H151,2)</f>
        <v>0</v>
      </c>
      <c r="K151" s="215" t="s">
        <v>144</v>
      </c>
      <c r="L151" s="45"/>
      <c r="M151" s="220" t="s">
        <v>19</v>
      </c>
      <c r="N151" s="221" t="s">
        <v>43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741</v>
      </c>
      <c r="AT151" s="224" t="s">
        <v>140</v>
      </c>
      <c r="AU151" s="224" t="s">
        <v>80</v>
      </c>
      <c r="AY151" s="18" t="s">
        <v>138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80</v>
      </c>
      <c r="BK151" s="225">
        <f>ROUND(I151*H151,2)</f>
        <v>0</v>
      </c>
      <c r="BL151" s="18" t="s">
        <v>741</v>
      </c>
      <c r="BM151" s="224" t="s">
        <v>1086</v>
      </c>
    </row>
    <row r="152" s="2" customFormat="1">
      <c r="A152" s="39"/>
      <c r="B152" s="40"/>
      <c r="C152" s="41"/>
      <c r="D152" s="226" t="s">
        <v>147</v>
      </c>
      <c r="E152" s="41"/>
      <c r="F152" s="227" t="s">
        <v>1087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147</v>
      </c>
      <c r="AU152" s="18" t="s">
        <v>80</v>
      </c>
    </row>
    <row r="153" s="2" customFormat="1">
      <c r="A153" s="39"/>
      <c r="B153" s="40"/>
      <c r="C153" s="41"/>
      <c r="D153" s="231" t="s">
        <v>149</v>
      </c>
      <c r="E153" s="41"/>
      <c r="F153" s="232" t="s">
        <v>1088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80</v>
      </c>
    </row>
    <row r="154" s="2" customFormat="1" ht="16.5" customHeight="1">
      <c r="A154" s="39"/>
      <c r="B154" s="40"/>
      <c r="C154" s="213" t="s">
        <v>309</v>
      </c>
      <c r="D154" s="213" t="s">
        <v>140</v>
      </c>
      <c r="E154" s="214" t="s">
        <v>1089</v>
      </c>
      <c r="F154" s="215" t="s">
        <v>1090</v>
      </c>
      <c r="G154" s="216" t="s">
        <v>192</v>
      </c>
      <c r="H154" s="217">
        <v>1</v>
      </c>
      <c r="I154" s="218"/>
      <c r="J154" s="219">
        <f>ROUND(I154*H154,2)</f>
        <v>0</v>
      </c>
      <c r="K154" s="215" t="s">
        <v>144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0.14321</v>
      </c>
      <c r="R154" s="222">
        <f>Q154*H154</f>
        <v>0.14321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741</v>
      </c>
      <c r="AT154" s="224" t="s">
        <v>140</v>
      </c>
      <c r="AU154" s="224" t="s">
        <v>80</v>
      </c>
      <c r="AY154" s="18" t="s">
        <v>138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80</v>
      </c>
      <c r="BK154" s="225">
        <f>ROUND(I154*H154,2)</f>
        <v>0</v>
      </c>
      <c r="BL154" s="18" t="s">
        <v>741</v>
      </c>
      <c r="BM154" s="224" t="s">
        <v>1091</v>
      </c>
    </row>
    <row r="155" s="2" customFormat="1">
      <c r="A155" s="39"/>
      <c r="B155" s="40"/>
      <c r="C155" s="41"/>
      <c r="D155" s="226" t="s">
        <v>147</v>
      </c>
      <c r="E155" s="41"/>
      <c r="F155" s="227" t="s">
        <v>1092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147</v>
      </c>
      <c r="AU155" s="18" t="s">
        <v>80</v>
      </c>
    </row>
    <row r="156" s="2" customFormat="1">
      <c r="A156" s="39"/>
      <c r="B156" s="40"/>
      <c r="C156" s="41"/>
      <c r="D156" s="231" t="s">
        <v>149</v>
      </c>
      <c r="E156" s="41"/>
      <c r="F156" s="232" t="s">
        <v>1093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149</v>
      </c>
      <c r="AU156" s="18" t="s">
        <v>80</v>
      </c>
    </row>
    <row r="157" s="2" customFormat="1" ht="16.5" customHeight="1">
      <c r="A157" s="39"/>
      <c r="B157" s="40"/>
      <c r="C157" s="213" t="s">
        <v>314</v>
      </c>
      <c r="D157" s="213" t="s">
        <v>140</v>
      </c>
      <c r="E157" s="214" t="s">
        <v>1094</v>
      </c>
      <c r="F157" s="215" t="s">
        <v>1095</v>
      </c>
      <c r="G157" s="216" t="s">
        <v>192</v>
      </c>
      <c r="H157" s="217">
        <v>1</v>
      </c>
      <c r="I157" s="218"/>
      <c r="J157" s="219">
        <f>ROUND(I157*H157,2)</f>
        <v>0</v>
      </c>
      <c r="K157" s="215" t="s">
        <v>144</v>
      </c>
      <c r="L157" s="45"/>
      <c r="M157" s="220" t="s">
        <v>19</v>
      </c>
      <c r="N157" s="221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741</v>
      </c>
      <c r="AT157" s="224" t="s">
        <v>140</v>
      </c>
      <c r="AU157" s="224" t="s">
        <v>80</v>
      </c>
      <c r="AY157" s="18" t="s">
        <v>138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80</v>
      </c>
      <c r="BK157" s="225">
        <f>ROUND(I157*H157,2)</f>
        <v>0</v>
      </c>
      <c r="BL157" s="18" t="s">
        <v>741</v>
      </c>
      <c r="BM157" s="224" t="s">
        <v>1096</v>
      </c>
    </row>
    <row r="158" s="2" customFormat="1">
      <c r="A158" s="39"/>
      <c r="B158" s="40"/>
      <c r="C158" s="41"/>
      <c r="D158" s="226" t="s">
        <v>147</v>
      </c>
      <c r="E158" s="41"/>
      <c r="F158" s="227" t="s">
        <v>1097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147</v>
      </c>
      <c r="AU158" s="18" t="s">
        <v>80</v>
      </c>
    </row>
    <row r="159" s="2" customFormat="1">
      <c r="A159" s="39"/>
      <c r="B159" s="40"/>
      <c r="C159" s="41"/>
      <c r="D159" s="231" t="s">
        <v>149</v>
      </c>
      <c r="E159" s="41"/>
      <c r="F159" s="232" t="s">
        <v>1098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149</v>
      </c>
      <c r="AU159" s="18" t="s">
        <v>80</v>
      </c>
    </row>
    <row r="160" s="2" customFormat="1" ht="16.5" customHeight="1">
      <c r="A160" s="39"/>
      <c r="B160" s="40"/>
      <c r="C160" s="213" t="s">
        <v>322</v>
      </c>
      <c r="D160" s="213" t="s">
        <v>140</v>
      </c>
      <c r="E160" s="214" t="s">
        <v>1099</v>
      </c>
      <c r="F160" s="215" t="s">
        <v>1100</v>
      </c>
      <c r="G160" s="216" t="s">
        <v>143</v>
      </c>
      <c r="H160" s="217">
        <v>0.5</v>
      </c>
      <c r="I160" s="218"/>
      <c r="J160" s="219">
        <f>ROUND(I160*H160,2)</f>
        <v>0</v>
      </c>
      <c r="K160" s="215" t="s">
        <v>144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0.10100000000000001</v>
      </c>
      <c r="R160" s="222">
        <f>Q160*H160</f>
        <v>0.050500000000000003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741</v>
      </c>
      <c r="AT160" s="224" t="s">
        <v>140</v>
      </c>
      <c r="AU160" s="224" t="s">
        <v>80</v>
      </c>
      <c r="AY160" s="18" t="s">
        <v>138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80</v>
      </c>
      <c r="BK160" s="225">
        <f>ROUND(I160*H160,2)</f>
        <v>0</v>
      </c>
      <c r="BL160" s="18" t="s">
        <v>741</v>
      </c>
      <c r="BM160" s="224" t="s">
        <v>1101</v>
      </c>
    </row>
    <row r="161" s="2" customFormat="1">
      <c r="A161" s="39"/>
      <c r="B161" s="40"/>
      <c r="C161" s="41"/>
      <c r="D161" s="226" t="s">
        <v>147</v>
      </c>
      <c r="E161" s="41"/>
      <c r="F161" s="227" t="s">
        <v>1102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147</v>
      </c>
      <c r="AU161" s="18" t="s">
        <v>80</v>
      </c>
    </row>
    <row r="162" s="2" customFormat="1">
      <c r="A162" s="39"/>
      <c r="B162" s="40"/>
      <c r="C162" s="41"/>
      <c r="D162" s="231" t="s">
        <v>149</v>
      </c>
      <c r="E162" s="41"/>
      <c r="F162" s="232" t="s">
        <v>1103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149</v>
      </c>
      <c r="AU162" s="18" t="s">
        <v>80</v>
      </c>
    </row>
    <row r="163" s="2" customFormat="1" ht="24.15" customHeight="1">
      <c r="A163" s="39"/>
      <c r="B163" s="40"/>
      <c r="C163" s="213" t="s">
        <v>330</v>
      </c>
      <c r="D163" s="213" t="s">
        <v>140</v>
      </c>
      <c r="E163" s="214" t="s">
        <v>1104</v>
      </c>
      <c r="F163" s="215" t="s">
        <v>1105</v>
      </c>
      <c r="G163" s="216" t="s">
        <v>143</v>
      </c>
      <c r="H163" s="217">
        <v>1.5</v>
      </c>
      <c r="I163" s="218"/>
      <c r="J163" s="219">
        <f>ROUND(I163*H163,2)</f>
        <v>0</v>
      </c>
      <c r="K163" s="215" t="s">
        <v>144</v>
      </c>
      <c r="L163" s="45"/>
      <c r="M163" s="220" t="s">
        <v>19</v>
      </c>
      <c r="N163" s="221" t="s">
        <v>43</v>
      </c>
      <c r="O163" s="85"/>
      <c r="P163" s="222">
        <f>O163*H163</f>
        <v>0</v>
      </c>
      <c r="Q163" s="222">
        <v>0.084250000000000005</v>
      </c>
      <c r="R163" s="222">
        <f>Q163*H163</f>
        <v>0.12637500000000002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741</v>
      </c>
      <c r="AT163" s="224" t="s">
        <v>140</v>
      </c>
      <c r="AU163" s="224" t="s">
        <v>80</v>
      </c>
      <c r="AY163" s="18" t="s">
        <v>138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80</v>
      </c>
      <c r="BK163" s="225">
        <f>ROUND(I163*H163,2)</f>
        <v>0</v>
      </c>
      <c r="BL163" s="18" t="s">
        <v>741</v>
      </c>
      <c r="BM163" s="224" t="s">
        <v>1106</v>
      </c>
    </row>
    <row r="164" s="2" customFormat="1">
      <c r="A164" s="39"/>
      <c r="B164" s="40"/>
      <c r="C164" s="41"/>
      <c r="D164" s="226" t="s">
        <v>147</v>
      </c>
      <c r="E164" s="41"/>
      <c r="F164" s="227" t="s">
        <v>1107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147</v>
      </c>
      <c r="AU164" s="18" t="s">
        <v>80</v>
      </c>
    </row>
    <row r="165" s="2" customFormat="1">
      <c r="A165" s="39"/>
      <c r="B165" s="40"/>
      <c r="C165" s="41"/>
      <c r="D165" s="231" t="s">
        <v>149</v>
      </c>
      <c r="E165" s="41"/>
      <c r="F165" s="232" t="s">
        <v>1108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149</v>
      </c>
      <c r="AU165" s="18" t="s">
        <v>80</v>
      </c>
    </row>
    <row r="166" s="2" customFormat="1" ht="16.5" customHeight="1">
      <c r="A166" s="39"/>
      <c r="B166" s="40"/>
      <c r="C166" s="213" t="s">
        <v>334</v>
      </c>
      <c r="D166" s="213" t="s">
        <v>140</v>
      </c>
      <c r="E166" s="214" t="s">
        <v>1109</v>
      </c>
      <c r="F166" s="215" t="s">
        <v>1110</v>
      </c>
      <c r="G166" s="216" t="s">
        <v>325</v>
      </c>
      <c r="H166" s="217">
        <v>2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43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256</v>
      </c>
      <c r="AT166" s="224" t="s">
        <v>140</v>
      </c>
      <c r="AU166" s="224" t="s">
        <v>80</v>
      </c>
      <c r="AY166" s="18" t="s">
        <v>138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80</v>
      </c>
      <c r="BK166" s="225">
        <f>ROUND(I166*H166,2)</f>
        <v>0</v>
      </c>
      <c r="BL166" s="18" t="s">
        <v>256</v>
      </c>
      <c r="BM166" s="224" t="s">
        <v>1111</v>
      </c>
    </row>
    <row r="167" s="2" customFormat="1">
      <c r="A167" s="39"/>
      <c r="B167" s="40"/>
      <c r="C167" s="41"/>
      <c r="D167" s="226" t="s">
        <v>147</v>
      </c>
      <c r="E167" s="41"/>
      <c r="F167" s="227" t="s">
        <v>1112</v>
      </c>
      <c r="G167" s="41"/>
      <c r="H167" s="41"/>
      <c r="I167" s="228"/>
      <c r="J167" s="41"/>
      <c r="K167" s="41"/>
      <c r="L167" s="45"/>
      <c r="M167" s="265"/>
      <c r="N167" s="266"/>
      <c r="O167" s="267"/>
      <c r="P167" s="267"/>
      <c r="Q167" s="267"/>
      <c r="R167" s="267"/>
      <c r="S167" s="267"/>
      <c r="T167" s="268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147</v>
      </c>
      <c r="AU167" s="18" t="s">
        <v>80</v>
      </c>
    </row>
    <row r="168" s="2" customFormat="1" ht="6.96" customHeight="1">
      <c r="A168" s="39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GgdlOGXFxFYKteV6mvWjdFwkn839OFawA2zSqZotvU8XU4k/aLq98tAxBMbd1GBahLYcM6UmPc4xywk2JowJvw==" hashValue="i6joUXcz5K4euGWWu6BpkCh80ajg8P6SwSQ/SM8zC7n38YHWd/TvgSabMFAhRWOI/r9Gx92olklNfQwoOJYbew==" algorithmName="SHA-512" password="C15C"/>
  <autoFilter ref="C85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4_01/171251201"/>
    <hyperlink ref="F93" r:id="rId2" display="https://podminky.urs.cz/item/CS_URS_2024_01/171201231"/>
    <hyperlink ref="F98" r:id="rId3" display="https://podminky.urs.cz/item/CS_URS_2024_01/460010024"/>
    <hyperlink ref="F101" r:id="rId4" display="https://podminky.urs.cz/item/CS_URS_2024_01/460030011"/>
    <hyperlink ref="F104" r:id="rId5" display="https://podminky.urs.cz/item/CS_URS_2024_01/113106121"/>
    <hyperlink ref="F107" r:id="rId6" display="https://podminky.urs.cz/item/CS_URS_2024_01/113106123"/>
    <hyperlink ref="F110" r:id="rId7" display="https://podminky.urs.cz/item/CS_URS_2024_01/113201111"/>
    <hyperlink ref="F115" r:id="rId8" display="https://podminky.urs.cz/item/CS_URS_2024_01/460141112"/>
    <hyperlink ref="F118" r:id="rId9" display="https://podminky.urs.cz/item/CS_URS_2024_01/460641112"/>
    <hyperlink ref="F121" r:id="rId10" display="https://podminky.urs.cz/item/CS_URS_2024_01/460371111"/>
    <hyperlink ref="F124" r:id="rId11" display="https://podminky.urs.cz/item/CS_URS_2024_01/460171142"/>
    <hyperlink ref="F127" r:id="rId12" display="https://podminky.urs.cz/item/CS_URS_2024_01/460411122"/>
    <hyperlink ref="F130" r:id="rId13" display="https://podminky.urs.cz/item/CS_URS_2024_01/460661512"/>
    <hyperlink ref="F133" r:id="rId14" display="https://podminky.urs.cz/item/CS_URS_2024_01/460470001"/>
    <hyperlink ref="F136" r:id="rId15" display="https://podminky.urs.cz/item/CS_URS_2024_01/460742121"/>
    <hyperlink ref="F141" r:id="rId16" display="https://podminky.urs.cz/item/CS_URS_2024_01/460341113"/>
    <hyperlink ref="F144" r:id="rId17" display="https://podminky.urs.cz/item/CS_URS_2024_01/460341121"/>
    <hyperlink ref="F147" r:id="rId18" display="https://podminky.urs.cz/item/CS_URS_2024_01/460620002"/>
    <hyperlink ref="F150" r:id="rId19" display="https://podminky.urs.cz/item/CS_URS_2024_01/460620007"/>
    <hyperlink ref="F153" r:id="rId20" display="https://podminky.urs.cz/item/CS_URS_2024_01/460871143"/>
    <hyperlink ref="F156" r:id="rId21" display="https://podminky.urs.cz/item/CS_URS_2024_01/460891121"/>
    <hyperlink ref="F159" r:id="rId22" display="https://podminky.urs.cz/item/CS_URS_2024_01/460912211"/>
    <hyperlink ref="F162" r:id="rId23" display="https://podminky.urs.cz/item/CS_URS_2024_01/460881611"/>
    <hyperlink ref="F165" r:id="rId24" display="https://podminky.urs.cz/item/CS_URS_2024_01/4608816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Bezpečný pohyb chodců v Olovnici</v>
      </c>
      <c r="F7" s="143"/>
      <c r="G7" s="143"/>
      <c r="H7" s="143"/>
      <c r="L7" s="21"/>
    </row>
    <row r="8" s="1" customFormat="1" ht="12" customHeight="1">
      <c r="B8" s="21"/>
      <c r="D8" s="143" t="s">
        <v>107</v>
      </c>
      <c r="L8" s="21"/>
    </row>
    <row r="9" s="2" customFormat="1" ht="16.5" customHeight="1">
      <c r="A9" s="39"/>
      <c r="B9" s="45"/>
      <c r="C9" s="39"/>
      <c r="D9" s="39"/>
      <c r="E9" s="144" t="s">
        <v>814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815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1113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8. 4. 2024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817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31.25" customHeight="1">
      <c r="A29" s="148"/>
      <c r="B29" s="149"/>
      <c r="C29" s="148"/>
      <c r="D29" s="148"/>
      <c r="E29" s="150" t="s">
        <v>109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ROUND((SUM(BE88:BE96)),  2)</f>
        <v>0</v>
      </c>
      <c r="G35" s="39"/>
      <c r="H35" s="39"/>
      <c r="I35" s="158">
        <v>0.20999999999999999</v>
      </c>
      <c r="J35" s="157">
        <f>ROUND(((SUM(BE88:BE96))*I35),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ROUND((SUM(BF88:BF96)),  2)</f>
        <v>0</v>
      </c>
      <c r="G36" s="39"/>
      <c r="H36" s="39"/>
      <c r="I36" s="158">
        <v>0.14999999999999999</v>
      </c>
      <c r="J36" s="157">
        <f>ROUND(((SUM(BF88:BF96))*I36),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ROUND((SUM(BG88:BG96)),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ROUND((SUM(BH88:BH96)),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ROUND((SUM(BI88:BI96)),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110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Bezpečný pohyb chodců v Olovnici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814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815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3 -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Olovnice</v>
      </c>
      <c r="G56" s="41"/>
      <c r="H56" s="41"/>
      <c r="I56" s="33" t="s">
        <v>23</v>
      </c>
      <c r="J56" s="73" t="str">
        <f>IF(J14="","",J14)</f>
        <v>8. 4. 2024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Obec Olovnice</v>
      </c>
      <c r="G58" s="41"/>
      <c r="H58" s="41"/>
      <c r="I58" s="33" t="s">
        <v>31</v>
      </c>
      <c r="J58" s="37" t="str">
        <f>E23</f>
        <v>Ing. Zdeněk Tesař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Tomáš Procházka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111</v>
      </c>
      <c r="D61" s="172"/>
      <c r="E61" s="172"/>
      <c r="F61" s="172"/>
      <c r="G61" s="172"/>
      <c r="H61" s="172"/>
      <c r="I61" s="172"/>
      <c r="J61" s="173" t="s">
        <v>112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113</v>
      </c>
    </row>
    <row r="64" s="9" customFormat="1" ht="24.96" customHeight="1">
      <c r="A64" s="9"/>
      <c r="B64" s="175"/>
      <c r="C64" s="176"/>
      <c r="D64" s="177" t="s">
        <v>1114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1115</v>
      </c>
      <c r="E65" s="178"/>
      <c r="F65" s="178"/>
      <c r="G65" s="178"/>
      <c r="H65" s="178"/>
      <c r="I65" s="178"/>
      <c r="J65" s="179">
        <f>J92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1116</v>
      </c>
      <c r="E66" s="183"/>
      <c r="F66" s="183"/>
      <c r="G66" s="183"/>
      <c r="H66" s="183"/>
      <c r="I66" s="183"/>
      <c r="J66" s="184">
        <f>J93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123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Bezpečný pohyb chodců v Olovnici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814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815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3 - Ostatní náklady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Olovnice</v>
      </c>
      <c r="G82" s="41"/>
      <c r="H82" s="41"/>
      <c r="I82" s="33" t="s">
        <v>23</v>
      </c>
      <c r="J82" s="73" t="str">
        <f>IF(J14="","",J14)</f>
        <v>8. 4. 2024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>Obec Olovnice</v>
      </c>
      <c r="G84" s="41"/>
      <c r="H84" s="41"/>
      <c r="I84" s="33" t="s">
        <v>31</v>
      </c>
      <c r="J84" s="37" t="str">
        <f>E23</f>
        <v>Ing. Zdeněk Tesař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Tomáš Procházka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124</v>
      </c>
      <c r="D87" s="189" t="s">
        <v>57</v>
      </c>
      <c r="E87" s="189" t="s">
        <v>53</v>
      </c>
      <c r="F87" s="189" t="s">
        <v>54</v>
      </c>
      <c r="G87" s="189" t="s">
        <v>125</v>
      </c>
      <c r="H87" s="189" t="s">
        <v>126</v>
      </c>
      <c r="I87" s="189" t="s">
        <v>127</v>
      </c>
      <c r="J87" s="189" t="s">
        <v>112</v>
      </c>
      <c r="K87" s="190" t="s">
        <v>128</v>
      </c>
      <c r="L87" s="191"/>
      <c r="M87" s="93" t="s">
        <v>19</v>
      </c>
      <c r="N87" s="94" t="s">
        <v>42</v>
      </c>
      <c r="O87" s="94" t="s">
        <v>129</v>
      </c>
      <c r="P87" s="94" t="s">
        <v>130</v>
      </c>
      <c r="Q87" s="94" t="s">
        <v>131</v>
      </c>
      <c r="R87" s="94" t="s">
        <v>132</v>
      </c>
      <c r="S87" s="94" t="s">
        <v>133</v>
      </c>
      <c r="T87" s="95" t="s">
        <v>134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135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P89+P92</f>
        <v>0</v>
      </c>
      <c r="Q88" s="97"/>
      <c r="R88" s="194">
        <f>R89+R92</f>
        <v>0</v>
      </c>
      <c r="S88" s="97"/>
      <c r="T88" s="195">
        <f>T89+T92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113</v>
      </c>
      <c r="BK88" s="196">
        <f>BK89+BK92</f>
        <v>0</v>
      </c>
    </row>
    <row r="89" s="12" customFormat="1" ht="25.92" customHeight="1">
      <c r="A89" s="12"/>
      <c r="B89" s="197"/>
      <c r="C89" s="198"/>
      <c r="D89" s="199" t="s">
        <v>71</v>
      </c>
      <c r="E89" s="200" t="s">
        <v>1117</v>
      </c>
      <c r="F89" s="200" t="s">
        <v>1118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SUM(P90:P91)</f>
        <v>0</v>
      </c>
      <c r="Q89" s="205"/>
      <c r="R89" s="206">
        <f>SUM(R90:R91)</f>
        <v>0</v>
      </c>
      <c r="S89" s="205"/>
      <c r="T89" s="207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145</v>
      </c>
      <c r="AT89" s="209" t="s">
        <v>71</v>
      </c>
      <c r="AU89" s="209" t="s">
        <v>72</v>
      </c>
      <c r="AY89" s="208" t="s">
        <v>138</v>
      </c>
      <c r="BK89" s="210">
        <f>SUM(BK90:BK91)</f>
        <v>0</v>
      </c>
    </row>
    <row r="90" s="2" customFormat="1" ht="16.5" customHeight="1">
      <c r="A90" s="39"/>
      <c r="B90" s="40"/>
      <c r="C90" s="213" t="s">
        <v>80</v>
      </c>
      <c r="D90" s="213" t="s">
        <v>140</v>
      </c>
      <c r="E90" s="214" t="s">
        <v>1119</v>
      </c>
      <c r="F90" s="215" t="s">
        <v>1120</v>
      </c>
      <c r="G90" s="216" t="s">
        <v>1121</v>
      </c>
      <c r="H90" s="217">
        <v>4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1122</v>
      </c>
      <c r="AT90" s="224" t="s">
        <v>140</v>
      </c>
      <c r="AU90" s="224" t="s">
        <v>80</v>
      </c>
      <c r="AY90" s="18" t="s">
        <v>138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80</v>
      </c>
      <c r="BK90" s="225">
        <f>ROUND(I90*H90,2)</f>
        <v>0</v>
      </c>
      <c r="BL90" s="18" t="s">
        <v>1122</v>
      </c>
      <c r="BM90" s="224" t="s">
        <v>1123</v>
      </c>
    </row>
    <row r="91" s="2" customFormat="1">
      <c r="A91" s="39"/>
      <c r="B91" s="40"/>
      <c r="C91" s="41"/>
      <c r="D91" s="226" t="s">
        <v>147</v>
      </c>
      <c r="E91" s="41"/>
      <c r="F91" s="227" t="s">
        <v>1124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147</v>
      </c>
      <c r="AU91" s="18" t="s">
        <v>80</v>
      </c>
    </row>
    <row r="92" s="12" customFormat="1" ht="25.92" customHeight="1">
      <c r="A92" s="12"/>
      <c r="B92" s="197"/>
      <c r="C92" s="198"/>
      <c r="D92" s="199" t="s">
        <v>71</v>
      </c>
      <c r="E92" s="200" t="s">
        <v>1125</v>
      </c>
      <c r="F92" s="200" t="s">
        <v>1126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</f>
        <v>0</v>
      </c>
      <c r="Q92" s="205"/>
      <c r="R92" s="206">
        <f>R93</f>
        <v>0</v>
      </c>
      <c r="S92" s="205"/>
      <c r="T92" s="207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175</v>
      </c>
      <c r="AT92" s="209" t="s">
        <v>71</v>
      </c>
      <c r="AU92" s="209" t="s">
        <v>72</v>
      </c>
      <c r="AY92" s="208" t="s">
        <v>138</v>
      </c>
      <c r="BK92" s="210">
        <f>BK93</f>
        <v>0</v>
      </c>
    </row>
    <row r="93" s="12" customFormat="1" ht="22.8" customHeight="1">
      <c r="A93" s="12"/>
      <c r="B93" s="197"/>
      <c r="C93" s="198"/>
      <c r="D93" s="199" t="s">
        <v>71</v>
      </c>
      <c r="E93" s="211" t="s">
        <v>1127</v>
      </c>
      <c r="F93" s="211" t="s">
        <v>1128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SUM(P94:P96)</f>
        <v>0</v>
      </c>
      <c r="Q93" s="205"/>
      <c r="R93" s="206">
        <f>SUM(R94:R96)</f>
        <v>0</v>
      </c>
      <c r="S93" s="205"/>
      <c r="T93" s="207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175</v>
      </c>
      <c r="AT93" s="209" t="s">
        <v>71</v>
      </c>
      <c r="AU93" s="209" t="s">
        <v>80</v>
      </c>
      <c r="AY93" s="208" t="s">
        <v>138</v>
      </c>
      <c r="BK93" s="210">
        <f>SUM(BK94:BK96)</f>
        <v>0</v>
      </c>
    </row>
    <row r="94" s="2" customFormat="1" ht="16.5" customHeight="1">
      <c r="A94" s="39"/>
      <c r="B94" s="40"/>
      <c r="C94" s="213" t="s">
        <v>82</v>
      </c>
      <c r="D94" s="213" t="s">
        <v>140</v>
      </c>
      <c r="E94" s="214" t="s">
        <v>1129</v>
      </c>
      <c r="F94" s="215" t="s">
        <v>1130</v>
      </c>
      <c r="G94" s="216" t="s">
        <v>1131</v>
      </c>
      <c r="H94" s="217">
        <v>1</v>
      </c>
      <c r="I94" s="218"/>
      <c r="J94" s="219">
        <f>ROUND(I94*H94,2)</f>
        <v>0</v>
      </c>
      <c r="K94" s="215" t="s">
        <v>144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1132</v>
      </c>
      <c r="AT94" s="224" t="s">
        <v>140</v>
      </c>
      <c r="AU94" s="224" t="s">
        <v>82</v>
      </c>
      <c r="AY94" s="18" t="s">
        <v>138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1132</v>
      </c>
      <c r="BM94" s="224" t="s">
        <v>1133</v>
      </c>
    </row>
    <row r="95" s="2" customFormat="1">
      <c r="A95" s="39"/>
      <c r="B95" s="40"/>
      <c r="C95" s="41"/>
      <c r="D95" s="226" t="s">
        <v>147</v>
      </c>
      <c r="E95" s="41"/>
      <c r="F95" s="227" t="s">
        <v>1134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147</v>
      </c>
      <c r="AU95" s="18" t="s">
        <v>82</v>
      </c>
    </row>
    <row r="96" s="2" customFormat="1">
      <c r="A96" s="39"/>
      <c r="B96" s="40"/>
      <c r="C96" s="41"/>
      <c r="D96" s="231" t="s">
        <v>149</v>
      </c>
      <c r="E96" s="41"/>
      <c r="F96" s="232" t="s">
        <v>1135</v>
      </c>
      <c r="G96" s="41"/>
      <c r="H96" s="41"/>
      <c r="I96" s="228"/>
      <c r="J96" s="41"/>
      <c r="K96" s="41"/>
      <c r="L96" s="45"/>
      <c r="M96" s="265"/>
      <c r="N96" s="266"/>
      <c r="O96" s="267"/>
      <c r="P96" s="267"/>
      <c r="Q96" s="267"/>
      <c r="R96" s="267"/>
      <c r="S96" s="267"/>
      <c r="T96" s="268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149</v>
      </c>
      <c r="AU96" s="18" t="s">
        <v>82</v>
      </c>
    </row>
    <row r="97" s="2" customFormat="1" ht="6.96" customHeight="1">
      <c r="A97" s="39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45"/>
      <c r="M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</sheetData>
  <sheetProtection sheet="1" autoFilter="0" formatColumns="0" formatRows="0" objects="1" scenarios="1" spinCount="100000" saltValue="TN1M5dYtZ0rZx2tLvErnLn7f/FcoKOQMTUnU8yf9SieuSZnvGqfCajOgnAgeJeXrSGipM17MyrnACMBBvBnXdw==" hashValue="+qD01adQRk+c7FSjv2Qv3lua+kO7jlijY+IFBGF6NfnKSlhFreNsUBzkNA5jlAYnSdtO0sOgU8PIfMwN1MSzJg==" algorithmName="SHA-512" password="C15C"/>
  <autoFilter ref="C87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6" r:id="rId1" display="https://podminky.urs.cz/item/CS_URS_2024_01/04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106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Bezpečný pohyb chodců v Olovnici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1136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8. 4. 2024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31.25" customHeight="1">
      <c r="A27" s="148"/>
      <c r="B27" s="149"/>
      <c r="C27" s="148"/>
      <c r="D27" s="148"/>
      <c r="E27" s="150" t="s">
        <v>109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ROUND(J84,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ROUND((SUM(BE84:BE107)),  2)</f>
        <v>0</v>
      </c>
      <c r="G33" s="39"/>
      <c r="H33" s="39"/>
      <c r="I33" s="158">
        <v>0.20999999999999999</v>
      </c>
      <c r="J33" s="157">
        <f>ROUND(((SUM(BE84:BE107))*I33),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ROUND((SUM(BF84:BF107)),  2)</f>
        <v>0</v>
      </c>
      <c r="G34" s="39"/>
      <c r="H34" s="39"/>
      <c r="I34" s="158">
        <v>0.14999999999999999</v>
      </c>
      <c r="J34" s="157">
        <f>ROUND(((SUM(BF84:BF107))*I34),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ROUND((SUM(BG84:BG107)),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ROUND((SUM(BH84:BH107)),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ROUND((SUM(BI84:BI107)),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Bezpečný pohyb chodců v Olovnici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 (nepřímé výdaje)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Olovnice</v>
      </c>
      <c r="G52" s="41"/>
      <c r="H52" s="41"/>
      <c r="I52" s="33" t="s">
        <v>23</v>
      </c>
      <c r="J52" s="73" t="str">
        <f>IF(J12="","",J12)</f>
        <v>8. 4. 2024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Obec Olovnice</v>
      </c>
      <c r="G54" s="41"/>
      <c r="H54" s="41"/>
      <c r="I54" s="33" t="s">
        <v>31</v>
      </c>
      <c r="J54" s="37" t="str">
        <f>E21</f>
        <v>Ing. Zdeněk Tesař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111</v>
      </c>
      <c r="D57" s="172"/>
      <c r="E57" s="172"/>
      <c r="F57" s="172"/>
      <c r="G57" s="172"/>
      <c r="H57" s="172"/>
      <c r="I57" s="172"/>
      <c r="J57" s="173" t="s">
        <v>112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75"/>
      <c r="C60" s="176"/>
      <c r="D60" s="177" t="s">
        <v>1115</v>
      </c>
      <c r="E60" s="178"/>
      <c r="F60" s="178"/>
      <c r="G60" s="178"/>
      <c r="H60" s="178"/>
      <c r="I60" s="178"/>
      <c r="J60" s="179">
        <f>J85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1137</v>
      </c>
      <c r="E61" s="183"/>
      <c r="F61" s="183"/>
      <c r="G61" s="183"/>
      <c r="H61" s="183"/>
      <c r="I61" s="183"/>
      <c r="J61" s="184">
        <f>J86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1138</v>
      </c>
      <c r="E62" s="183"/>
      <c r="F62" s="183"/>
      <c r="G62" s="183"/>
      <c r="H62" s="183"/>
      <c r="I62" s="183"/>
      <c r="J62" s="184">
        <f>J94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1139</v>
      </c>
      <c r="E63" s="183"/>
      <c r="F63" s="183"/>
      <c r="G63" s="183"/>
      <c r="H63" s="183"/>
      <c r="I63" s="183"/>
      <c r="J63" s="184">
        <f>J98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1140</v>
      </c>
      <c r="E64" s="183"/>
      <c r="F64" s="183"/>
      <c r="G64" s="183"/>
      <c r="H64" s="183"/>
      <c r="I64" s="183"/>
      <c r="J64" s="184">
        <f>J103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123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Bezpečný pohyb chodců v Olovnici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107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 (nepřímé výdaje)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Olovnice</v>
      </c>
      <c r="G78" s="41"/>
      <c r="H78" s="41"/>
      <c r="I78" s="33" t="s">
        <v>23</v>
      </c>
      <c r="J78" s="73" t="str">
        <f>IF(J12="","",J12)</f>
        <v>8. 4. 2024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Obec Olovnice</v>
      </c>
      <c r="G80" s="41"/>
      <c r="H80" s="41"/>
      <c r="I80" s="33" t="s">
        <v>31</v>
      </c>
      <c r="J80" s="37" t="str">
        <f>E21</f>
        <v>Ing. Zdeněk Tesař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 xml:space="preserve"> 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86"/>
      <c r="B83" s="187"/>
      <c r="C83" s="188" t="s">
        <v>124</v>
      </c>
      <c r="D83" s="189" t="s">
        <v>57</v>
      </c>
      <c r="E83" s="189" t="s">
        <v>53</v>
      </c>
      <c r="F83" s="189" t="s">
        <v>54</v>
      </c>
      <c r="G83" s="189" t="s">
        <v>125</v>
      </c>
      <c r="H83" s="189" t="s">
        <v>126</v>
      </c>
      <c r="I83" s="189" t="s">
        <v>127</v>
      </c>
      <c r="J83" s="189" t="s">
        <v>112</v>
      </c>
      <c r="K83" s="190" t="s">
        <v>128</v>
      </c>
      <c r="L83" s="191"/>
      <c r="M83" s="93" t="s">
        <v>19</v>
      </c>
      <c r="N83" s="94" t="s">
        <v>42</v>
      </c>
      <c r="O83" s="94" t="s">
        <v>129</v>
      </c>
      <c r="P83" s="94" t="s">
        <v>130</v>
      </c>
      <c r="Q83" s="94" t="s">
        <v>131</v>
      </c>
      <c r="R83" s="94" t="s">
        <v>132</v>
      </c>
      <c r="S83" s="94" t="s">
        <v>133</v>
      </c>
      <c r="T83" s="95" t="s">
        <v>134</v>
      </c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</row>
    <row r="84" s="2" customFormat="1" ht="22.8" customHeight="1">
      <c r="A84" s="39"/>
      <c r="B84" s="40"/>
      <c r="C84" s="100" t="s">
        <v>135</v>
      </c>
      <c r="D84" s="41"/>
      <c r="E84" s="41"/>
      <c r="F84" s="41"/>
      <c r="G84" s="41"/>
      <c r="H84" s="41"/>
      <c r="I84" s="41"/>
      <c r="J84" s="192">
        <f>BK84</f>
        <v>0</v>
      </c>
      <c r="K84" s="41"/>
      <c r="L84" s="45"/>
      <c r="M84" s="96"/>
      <c r="N84" s="193"/>
      <c r="O84" s="97"/>
      <c r="P84" s="194">
        <f>P85</f>
        <v>0</v>
      </c>
      <c r="Q84" s="97"/>
      <c r="R84" s="194">
        <f>R85</f>
        <v>0</v>
      </c>
      <c r="S84" s="97"/>
      <c r="T84" s="195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113</v>
      </c>
      <c r="BK84" s="196">
        <f>BK85</f>
        <v>0</v>
      </c>
    </row>
    <row r="85" s="12" customFormat="1" ht="25.92" customHeight="1">
      <c r="A85" s="12"/>
      <c r="B85" s="197"/>
      <c r="C85" s="198"/>
      <c r="D85" s="199" t="s">
        <v>71</v>
      </c>
      <c r="E85" s="200" t="s">
        <v>1125</v>
      </c>
      <c r="F85" s="200" t="s">
        <v>1126</v>
      </c>
      <c r="G85" s="198"/>
      <c r="H85" s="198"/>
      <c r="I85" s="201"/>
      <c r="J85" s="202">
        <f>BK85</f>
        <v>0</v>
      </c>
      <c r="K85" s="198"/>
      <c r="L85" s="203"/>
      <c r="M85" s="204"/>
      <c r="N85" s="205"/>
      <c r="O85" s="205"/>
      <c r="P85" s="206">
        <f>P86+P94+P98+P103</f>
        <v>0</v>
      </c>
      <c r="Q85" s="205"/>
      <c r="R85" s="206">
        <f>R86+R94+R98+R103</f>
        <v>0</v>
      </c>
      <c r="S85" s="205"/>
      <c r="T85" s="207">
        <f>T86+T94+T98+T103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175</v>
      </c>
      <c r="AT85" s="209" t="s">
        <v>71</v>
      </c>
      <c r="AU85" s="209" t="s">
        <v>72</v>
      </c>
      <c r="AY85" s="208" t="s">
        <v>138</v>
      </c>
      <c r="BK85" s="210">
        <f>BK86+BK94+BK98+BK103</f>
        <v>0</v>
      </c>
    </row>
    <row r="86" s="12" customFormat="1" ht="22.8" customHeight="1">
      <c r="A86" s="12"/>
      <c r="B86" s="197"/>
      <c r="C86" s="198"/>
      <c r="D86" s="199" t="s">
        <v>71</v>
      </c>
      <c r="E86" s="211" t="s">
        <v>1141</v>
      </c>
      <c r="F86" s="211" t="s">
        <v>1142</v>
      </c>
      <c r="G86" s="198"/>
      <c r="H86" s="198"/>
      <c r="I86" s="201"/>
      <c r="J86" s="212">
        <f>BK86</f>
        <v>0</v>
      </c>
      <c r="K86" s="198"/>
      <c r="L86" s="203"/>
      <c r="M86" s="204"/>
      <c r="N86" s="205"/>
      <c r="O86" s="205"/>
      <c r="P86" s="206">
        <f>SUM(P87:P93)</f>
        <v>0</v>
      </c>
      <c r="Q86" s="205"/>
      <c r="R86" s="206">
        <f>SUM(R87:R93)</f>
        <v>0</v>
      </c>
      <c r="S86" s="205"/>
      <c r="T86" s="207">
        <f>SUM(T87:T93)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175</v>
      </c>
      <c r="AT86" s="209" t="s">
        <v>71</v>
      </c>
      <c r="AU86" s="209" t="s">
        <v>80</v>
      </c>
      <c r="AY86" s="208" t="s">
        <v>138</v>
      </c>
      <c r="BK86" s="210">
        <f>SUM(BK87:BK93)</f>
        <v>0</v>
      </c>
    </row>
    <row r="87" s="2" customFormat="1" ht="16.5" customHeight="1">
      <c r="A87" s="39"/>
      <c r="B87" s="40"/>
      <c r="C87" s="213" t="s">
        <v>80</v>
      </c>
      <c r="D87" s="213" t="s">
        <v>140</v>
      </c>
      <c r="E87" s="214" t="s">
        <v>1143</v>
      </c>
      <c r="F87" s="215" t="s">
        <v>1144</v>
      </c>
      <c r="G87" s="216" t="s">
        <v>1145</v>
      </c>
      <c r="H87" s="217">
        <v>1</v>
      </c>
      <c r="I87" s="218"/>
      <c r="J87" s="219">
        <f>ROUND(I87*H87,2)</f>
        <v>0</v>
      </c>
      <c r="K87" s="215" t="s">
        <v>19</v>
      </c>
      <c r="L87" s="45"/>
      <c r="M87" s="220" t="s">
        <v>19</v>
      </c>
      <c r="N87" s="221" t="s">
        <v>43</v>
      </c>
      <c r="O87" s="85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4" t="s">
        <v>1146</v>
      </c>
      <c r="AT87" s="224" t="s">
        <v>140</v>
      </c>
      <c r="AU87" s="224" t="s">
        <v>82</v>
      </c>
      <c r="AY87" s="18" t="s">
        <v>138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8" t="s">
        <v>80</v>
      </c>
      <c r="BK87" s="225">
        <f>ROUND(I87*H87,2)</f>
        <v>0</v>
      </c>
      <c r="BL87" s="18" t="s">
        <v>1146</v>
      </c>
      <c r="BM87" s="224" t="s">
        <v>1147</v>
      </c>
    </row>
    <row r="88" s="2" customFormat="1">
      <c r="A88" s="39"/>
      <c r="B88" s="40"/>
      <c r="C88" s="41"/>
      <c r="D88" s="226" t="s">
        <v>147</v>
      </c>
      <c r="E88" s="41"/>
      <c r="F88" s="227" t="s">
        <v>1144</v>
      </c>
      <c r="G88" s="41"/>
      <c r="H88" s="41"/>
      <c r="I88" s="228"/>
      <c r="J88" s="41"/>
      <c r="K88" s="41"/>
      <c r="L88" s="45"/>
      <c r="M88" s="229"/>
      <c r="N88" s="23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147</v>
      </c>
      <c r="AU88" s="18" t="s">
        <v>82</v>
      </c>
    </row>
    <row r="89" s="2" customFormat="1" ht="16.5" customHeight="1">
      <c r="A89" s="39"/>
      <c r="B89" s="40"/>
      <c r="C89" s="213" t="s">
        <v>82</v>
      </c>
      <c r="D89" s="213" t="s">
        <v>140</v>
      </c>
      <c r="E89" s="214" t="s">
        <v>1148</v>
      </c>
      <c r="F89" s="215" t="s">
        <v>1149</v>
      </c>
      <c r="G89" s="216" t="s">
        <v>1145</v>
      </c>
      <c r="H89" s="217">
        <v>1</v>
      </c>
      <c r="I89" s="218"/>
      <c r="J89" s="219">
        <f>ROUND(I89*H89,2)</f>
        <v>0</v>
      </c>
      <c r="K89" s="215" t="s">
        <v>19</v>
      </c>
      <c r="L89" s="45"/>
      <c r="M89" s="220" t="s">
        <v>19</v>
      </c>
      <c r="N89" s="221" t="s">
        <v>43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1132</v>
      </c>
      <c r="AT89" s="224" t="s">
        <v>140</v>
      </c>
      <c r="AU89" s="224" t="s">
        <v>82</v>
      </c>
      <c r="AY89" s="18" t="s">
        <v>138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80</v>
      </c>
      <c r="BK89" s="225">
        <f>ROUND(I89*H89,2)</f>
        <v>0</v>
      </c>
      <c r="BL89" s="18" t="s">
        <v>1132</v>
      </c>
      <c r="BM89" s="224" t="s">
        <v>1150</v>
      </c>
    </row>
    <row r="90" s="2" customFormat="1">
      <c r="A90" s="39"/>
      <c r="B90" s="40"/>
      <c r="C90" s="41"/>
      <c r="D90" s="226" t="s">
        <v>147</v>
      </c>
      <c r="E90" s="41"/>
      <c r="F90" s="227" t="s">
        <v>1151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147</v>
      </c>
      <c r="AU90" s="18" t="s">
        <v>82</v>
      </c>
    </row>
    <row r="91" s="2" customFormat="1" ht="16.5" customHeight="1">
      <c r="A91" s="39"/>
      <c r="B91" s="40"/>
      <c r="C91" s="213" t="s">
        <v>100</v>
      </c>
      <c r="D91" s="213" t="s">
        <v>140</v>
      </c>
      <c r="E91" s="214" t="s">
        <v>1152</v>
      </c>
      <c r="F91" s="215" t="s">
        <v>1153</v>
      </c>
      <c r="G91" s="216" t="s">
        <v>1145</v>
      </c>
      <c r="H91" s="217">
        <v>1</v>
      </c>
      <c r="I91" s="218"/>
      <c r="J91" s="219">
        <f>ROUND(I91*H91,2)</f>
        <v>0</v>
      </c>
      <c r="K91" s="215" t="s">
        <v>144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1132</v>
      </c>
      <c r="AT91" s="224" t="s">
        <v>140</v>
      </c>
      <c r="AU91" s="224" t="s">
        <v>82</v>
      </c>
      <c r="AY91" s="18" t="s">
        <v>138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80</v>
      </c>
      <c r="BK91" s="225">
        <f>ROUND(I91*H91,2)</f>
        <v>0</v>
      </c>
      <c r="BL91" s="18" t="s">
        <v>1132</v>
      </c>
      <c r="BM91" s="224" t="s">
        <v>1154</v>
      </c>
    </row>
    <row r="92" s="2" customFormat="1">
      <c r="A92" s="39"/>
      <c r="B92" s="40"/>
      <c r="C92" s="41"/>
      <c r="D92" s="226" t="s">
        <v>147</v>
      </c>
      <c r="E92" s="41"/>
      <c r="F92" s="227" t="s">
        <v>1153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147</v>
      </c>
      <c r="AU92" s="18" t="s">
        <v>82</v>
      </c>
    </row>
    <row r="93" s="2" customFormat="1">
      <c r="A93" s="39"/>
      <c r="B93" s="40"/>
      <c r="C93" s="41"/>
      <c r="D93" s="231" t="s">
        <v>149</v>
      </c>
      <c r="E93" s="41"/>
      <c r="F93" s="232" t="s">
        <v>1155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149</v>
      </c>
      <c r="AU93" s="18" t="s">
        <v>82</v>
      </c>
    </row>
    <row r="94" s="12" customFormat="1" ht="22.8" customHeight="1">
      <c r="A94" s="12"/>
      <c r="B94" s="197"/>
      <c r="C94" s="198"/>
      <c r="D94" s="199" t="s">
        <v>71</v>
      </c>
      <c r="E94" s="211" t="s">
        <v>1156</v>
      </c>
      <c r="F94" s="211" t="s">
        <v>1157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SUM(P95:P97)</f>
        <v>0</v>
      </c>
      <c r="Q94" s="205"/>
      <c r="R94" s="206">
        <f>SUM(R95:R97)</f>
        <v>0</v>
      </c>
      <c r="S94" s="205"/>
      <c r="T94" s="207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175</v>
      </c>
      <c r="AT94" s="209" t="s">
        <v>71</v>
      </c>
      <c r="AU94" s="209" t="s">
        <v>80</v>
      </c>
      <c r="AY94" s="208" t="s">
        <v>138</v>
      </c>
      <c r="BK94" s="210">
        <f>SUM(BK95:BK97)</f>
        <v>0</v>
      </c>
    </row>
    <row r="95" s="2" customFormat="1" ht="16.5" customHeight="1">
      <c r="A95" s="39"/>
      <c r="B95" s="40"/>
      <c r="C95" s="213" t="s">
        <v>145</v>
      </c>
      <c r="D95" s="213" t="s">
        <v>140</v>
      </c>
      <c r="E95" s="214" t="s">
        <v>1158</v>
      </c>
      <c r="F95" s="215" t="s">
        <v>1157</v>
      </c>
      <c r="G95" s="216" t="s">
        <v>1145</v>
      </c>
      <c r="H95" s="217">
        <v>1</v>
      </c>
      <c r="I95" s="218"/>
      <c r="J95" s="219">
        <f>ROUND(I95*H95,2)</f>
        <v>0</v>
      </c>
      <c r="K95" s="215" t="s">
        <v>144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1132</v>
      </c>
      <c r="AT95" s="224" t="s">
        <v>140</v>
      </c>
      <c r="AU95" s="224" t="s">
        <v>82</v>
      </c>
      <c r="AY95" s="18" t="s">
        <v>138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1132</v>
      </c>
      <c r="BM95" s="224" t="s">
        <v>1159</v>
      </c>
    </row>
    <row r="96" s="2" customFormat="1">
      <c r="A96" s="39"/>
      <c r="B96" s="40"/>
      <c r="C96" s="41"/>
      <c r="D96" s="226" t="s">
        <v>147</v>
      </c>
      <c r="E96" s="41"/>
      <c r="F96" s="227" t="s">
        <v>1157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147</v>
      </c>
      <c r="AU96" s="18" t="s">
        <v>82</v>
      </c>
    </row>
    <row r="97" s="2" customFormat="1">
      <c r="A97" s="39"/>
      <c r="B97" s="40"/>
      <c r="C97" s="41"/>
      <c r="D97" s="231" t="s">
        <v>149</v>
      </c>
      <c r="E97" s="41"/>
      <c r="F97" s="232" t="s">
        <v>1160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149</v>
      </c>
      <c r="AU97" s="18" t="s">
        <v>82</v>
      </c>
    </row>
    <row r="98" s="12" customFormat="1" ht="22.8" customHeight="1">
      <c r="A98" s="12"/>
      <c r="B98" s="197"/>
      <c r="C98" s="198"/>
      <c r="D98" s="199" t="s">
        <v>71</v>
      </c>
      <c r="E98" s="211" t="s">
        <v>1161</v>
      </c>
      <c r="F98" s="211" t="s">
        <v>1162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SUM(P99:P102)</f>
        <v>0</v>
      </c>
      <c r="Q98" s="205"/>
      <c r="R98" s="206">
        <f>SUM(R99:R102)</f>
        <v>0</v>
      </c>
      <c r="S98" s="205"/>
      <c r="T98" s="207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175</v>
      </c>
      <c r="AT98" s="209" t="s">
        <v>71</v>
      </c>
      <c r="AU98" s="209" t="s">
        <v>80</v>
      </c>
      <c r="AY98" s="208" t="s">
        <v>138</v>
      </c>
      <c r="BK98" s="210">
        <f>SUM(BK99:BK102)</f>
        <v>0</v>
      </c>
    </row>
    <row r="99" s="2" customFormat="1" ht="16.5" customHeight="1">
      <c r="A99" s="39"/>
      <c r="B99" s="40"/>
      <c r="C99" s="213" t="s">
        <v>175</v>
      </c>
      <c r="D99" s="213" t="s">
        <v>140</v>
      </c>
      <c r="E99" s="214" t="s">
        <v>1163</v>
      </c>
      <c r="F99" s="215" t="s">
        <v>1162</v>
      </c>
      <c r="G99" s="216" t="s">
        <v>1145</v>
      </c>
      <c r="H99" s="217">
        <v>1</v>
      </c>
      <c r="I99" s="218"/>
      <c r="J99" s="219">
        <f>ROUND(I99*H99,2)</f>
        <v>0</v>
      </c>
      <c r="K99" s="215" t="s">
        <v>144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1132</v>
      </c>
      <c r="AT99" s="224" t="s">
        <v>140</v>
      </c>
      <c r="AU99" s="224" t="s">
        <v>82</v>
      </c>
      <c r="AY99" s="18" t="s">
        <v>138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1132</v>
      </c>
      <c r="BM99" s="224" t="s">
        <v>1164</v>
      </c>
    </row>
    <row r="100" s="2" customFormat="1">
      <c r="A100" s="39"/>
      <c r="B100" s="40"/>
      <c r="C100" s="41"/>
      <c r="D100" s="226" t="s">
        <v>147</v>
      </c>
      <c r="E100" s="41"/>
      <c r="F100" s="227" t="s">
        <v>1162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147</v>
      </c>
      <c r="AU100" s="18" t="s">
        <v>82</v>
      </c>
    </row>
    <row r="101" s="2" customFormat="1">
      <c r="A101" s="39"/>
      <c r="B101" s="40"/>
      <c r="C101" s="41"/>
      <c r="D101" s="231" t="s">
        <v>149</v>
      </c>
      <c r="E101" s="41"/>
      <c r="F101" s="232" t="s">
        <v>1165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149</v>
      </c>
      <c r="AU101" s="18" t="s">
        <v>82</v>
      </c>
    </row>
    <row r="102" s="14" customFormat="1">
      <c r="A102" s="14"/>
      <c r="B102" s="244"/>
      <c r="C102" s="245"/>
      <c r="D102" s="226" t="s">
        <v>153</v>
      </c>
      <c r="E102" s="246" t="s">
        <v>19</v>
      </c>
      <c r="F102" s="247" t="s">
        <v>1166</v>
      </c>
      <c r="G102" s="245"/>
      <c r="H102" s="248">
        <v>1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153</v>
      </c>
      <c r="AU102" s="254" t="s">
        <v>82</v>
      </c>
      <c r="AV102" s="14" t="s">
        <v>82</v>
      </c>
      <c r="AW102" s="14" t="s">
        <v>33</v>
      </c>
      <c r="AX102" s="14" t="s">
        <v>72</v>
      </c>
      <c r="AY102" s="254" t="s">
        <v>138</v>
      </c>
    </row>
    <row r="103" s="12" customFormat="1" ht="22.8" customHeight="1">
      <c r="A103" s="12"/>
      <c r="B103" s="197"/>
      <c r="C103" s="198"/>
      <c r="D103" s="199" t="s">
        <v>71</v>
      </c>
      <c r="E103" s="211" t="s">
        <v>1167</v>
      </c>
      <c r="F103" s="211" t="s">
        <v>1168</v>
      </c>
      <c r="G103" s="198"/>
      <c r="H103" s="198"/>
      <c r="I103" s="201"/>
      <c r="J103" s="212">
        <f>BK103</f>
        <v>0</v>
      </c>
      <c r="K103" s="198"/>
      <c r="L103" s="203"/>
      <c r="M103" s="204"/>
      <c r="N103" s="205"/>
      <c r="O103" s="205"/>
      <c r="P103" s="206">
        <f>SUM(P104:P107)</f>
        <v>0</v>
      </c>
      <c r="Q103" s="205"/>
      <c r="R103" s="206">
        <f>SUM(R104:R107)</f>
        <v>0</v>
      </c>
      <c r="S103" s="205"/>
      <c r="T103" s="207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175</v>
      </c>
      <c r="AT103" s="209" t="s">
        <v>71</v>
      </c>
      <c r="AU103" s="209" t="s">
        <v>80</v>
      </c>
      <c r="AY103" s="208" t="s">
        <v>138</v>
      </c>
      <c r="BK103" s="210">
        <f>SUM(BK104:BK107)</f>
        <v>0</v>
      </c>
    </row>
    <row r="104" s="2" customFormat="1" ht="16.5" customHeight="1">
      <c r="A104" s="39"/>
      <c r="B104" s="40"/>
      <c r="C104" s="213" t="s">
        <v>183</v>
      </c>
      <c r="D104" s="213" t="s">
        <v>140</v>
      </c>
      <c r="E104" s="214" t="s">
        <v>1169</v>
      </c>
      <c r="F104" s="215" t="s">
        <v>1168</v>
      </c>
      <c r="G104" s="216" t="s">
        <v>1145</v>
      </c>
      <c r="H104" s="217">
        <v>1</v>
      </c>
      <c r="I104" s="218"/>
      <c r="J104" s="219">
        <f>ROUND(I104*H104,2)</f>
        <v>0</v>
      </c>
      <c r="K104" s="215" t="s">
        <v>144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1132</v>
      </c>
      <c r="AT104" s="224" t="s">
        <v>140</v>
      </c>
      <c r="AU104" s="224" t="s">
        <v>82</v>
      </c>
      <c r="AY104" s="18" t="s">
        <v>138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1132</v>
      </c>
      <c r="BM104" s="224" t="s">
        <v>1170</v>
      </c>
    </row>
    <row r="105" s="2" customFormat="1">
      <c r="A105" s="39"/>
      <c r="B105" s="40"/>
      <c r="C105" s="41"/>
      <c r="D105" s="226" t="s">
        <v>147</v>
      </c>
      <c r="E105" s="41"/>
      <c r="F105" s="227" t="s">
        <v>1168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147</v>
      </c>
      <c r="AU105" s="18" t="s">
        <v>82</v>
      </c>
    </row>
    <row r="106" s="2" customFormat="1">
      <c r="A106" s="39"/>
      <c r="B106" s="40"/>
      <c r="C106" s="41"/>
      <c r="D106" s="231" t="s">
        <v>149</v>
      </c>
      <c r="E106" s="41"/>
      <c r="F106" s="232" t="s">
        <v>1171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149</v>
      </c>
      <c r="AU106" s="18" t="s">
        <v>82</v>
      </c>
    </row>
    <row r="107" s="14" customFormat="1">
      <c r="A107" s="14"/>
      <c r="B107" s="244"/>
      <c r="C107" s="245"/>
      <c r="D107" s="226" t="s">
        <v>153</v>
      </c>
      <c r="E107" s="246" t="s">
        <v>19</v>
      </c>
      <c r="F107" s="247" t="s">
        <v>1172</v>
      </c>
      <c r="G107" s="245"/>
      <c r="H107" s="248">
        <v>1</v>
      </c>
      <c r="I107" s="249"/>
      <c r="J107" s="245"/>
      <c r="K107" s="245"/>
      <c r="L107" s="250"/>
      <c r="M107" s="269"/>
      <c r="N107" s="270"/>
      <c r="O107" s="270"/>
      <c r="P107" s="270"/>
      <c r="Q107" s="270"/>
      <c r="R107" s="270"/>
      <c r="S107" s="270"/>
      <c r="T107" s="27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153</v>
      </c>
      <c r="AU107" s="254" t="s">
        <v>82</v>
      </c>
      <c r="AV107" s="14" t="s">
        <v>82</v>
      </c>
      <c r="AW107" s="14" t="s">
        <v>33</v>
      </c>
      <c r="AX107" s="14" t="s">
        <v>72</v>
      </c>
      <c r="AY107" s="254" t="s">
        <v>138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ISylHlK1WS814Qum9RX2OkyE3EowRZ/ksT5lxu7s2jODx2RLBFNCkMSMA/GUc7ANg4dx1mss4T/KQ5P/11mzWQ==" hashValue="IhcZCJ1ZuoJjesRh+xmEBvXqj6mMx/FQpQLZ1wrMkRTCXYcjkk2XSVfH6erhiaJ9X84PlhRLRN5LSVQkhgSxSg==" algorithmName="SHA-512" password="C15C"/>
  <autoFilter ref="C83:K10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3" r:id="rId1" display="https://podminky.urs.cz/item/CS_URS_2024_01/013254000"/>
    <hyperlink ref="F97" r:id="rId2" display="https://podminky.urs.cz/item/CS_URS_2024_01/030001000"/>
    <hyperlink ref="F101" r:id="rId3" display="https://podminky.urs.cz/item/CS_URS_2024_01/060001000"/>
    <hyperlink ref="F106" r:id="rId4" display="https://podminky.urs.cz/item/CS_URS_2024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Jannike Sklenarova</dc:creator>
  <cp:lastModifiedBy>Jannike Sklenarova</cp:lastModifiedBy>
  <dcterms:created xsi:type="dcterms:W3CDTF">2024-10-16T17:10:27Z</dcterms:created>
  <dcterms:modified xsi:type="dcterms:W3CDTF">2024-10-16T17:10:39Z</dcterms:modified>
</cp:coreProperties>
</file>